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https://consejosalta-my.sharepoint.com/personal/fyonar_consejosalta_org_ar/Documents/Escritorio/FERNANDO/"/>
    </mc:Choice>
  </mc:AlternateContent>
  <xr:revisionPtr revIDLastSave="0" documentId="8_{46D02625-FF0C-4FC1-A542-E564E1BCE540}" xr6:coauthVersionLast="47" xr6:coauthVersionMax="47" xr10:uidLastSave="{00000000-0000-0000-0000-000000000000}"/>
  <workbookProtection workbookAlgorithmName="SHA-512" workbookHashValue="sMCpkP02A1q1RHNmKwvhVA4qoJ1qM1grA6r+YYii/z7IlYFbEEqi+aYeH5Yj7ChVunGY6uKERX/oY4icC0oSoQ==" workbookSaltValue="0CZABJNaYKZCROUVflGOIw==" workbookSpinCount="100000" lockStructure="1"/>
  <bookViews>
    <workbookView xWindow="-108" yWindow="-108" windowWidth="30936" windowHeight="16776" tabRatio="888" firstSheet="4" activeTab="21" xr2:uid="{00000000-000D-0000-FFFF-FFFF00000000}"/>
  </bookViews>
  <sheets>
    <sheet name="Controles" sheetId="1" r:id="rId1"/>
    <sheet name="Caratula" sheetId="2" r:id="rId2"/>
    <sheet name="estadopat" sheetId="3" r:id="rId3"/>
    <sheet name="EstRes" sheetId="4" r:id="rId4"/>
    <sheet name="EEPN(1)" sheetId="5" r:id="rId5"/>
    <sheet name="EEPN(2)" sheetId="6" r:id="rId6"/>
    <sheet name="EFE sintetico" sheetId="7" r:id="rId7"/>
    <sheet name="EFE directo" sheetId="8" r:id="rId8"/>
    <sheet name="EFE indirecto" sheetId="9" r:id="rId9"/>
    <sheet name="Mon Ext" sheetId="10" r:id="rId10"/>
    <sheet name="Vencimiento" sheetId="11" r:id="rId11"/>
    <sheet name="Bsuso" sheetId="12" r:id="rId12"/>
    <sheet name="Intang" sheetId="13" r:id="rId13"/>
    <sheet name="PI VR" sheetId="14" r:id="rId14"/>
    <sheet name="PI Costo" sheetId="15" r:id="rId15"/>
    <sheet name="Prev" sheetId="16" r:id="rId16"/>
    <sheet name="costo de venta" sheetId="17" r:id="rId17"/>
    <sheet name="costos y gastos" sheetId="18" r:id="rId18"/>
    <sheet name="partes relacionadas" sheetId="19" r:id="rId19"/>
    <sheet name="Inversiones" sheetId="20" r:id="rId20"/>
    <sheet name="Notas(1)" sheetId="21" r:id="rId21"/>
    <sheet name="Notas(2)" sheetId="22" r:id="rId22"/>
  </sheets>
  <definedNames>
    <definedName name="_ftn1" localSheetId="20">'Notas(1)'!#REF!</definedName>
    <definedName name="_ftnref1" localSheetId="20">'Notas(1)'!#REF!</definedName>
    <definedName name="_Ref161308727" localSheetId="20">'Notas(1)'!#REF!</definedName>
    <definedName name="_xlnm.Print_Area" localSheetId="1">Caratula!$B$2:$F$25</definedName>
    <definedName name="_xlnm.Print_Area" localSheetId="0">Controles!$A$1:$D$10</definedName>
    <definedName name="_xlnm.Print_Area" localSheetId="17">'costos y gastos'!$A$1:$H$50</definedName>
    <definedName name="_xlnm.Print_Area" localSheetId="8">'EFE indirecto'!$A$1:$D$90</definedName>
    <definedName name="_xlnm.Print_Area" localSheetId="2">estadopat!$A$1:$G$40</definedName>
    <definedName name="_xlnm.Print_Area" localSheetId="18">'partes relacionadas'!$A$1:$K$21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3" i="22" l="1"/>
  <c r="B253" i="22"/>
  <c r="C131" i="22"/>
  <c r="B131" i="22"/>
  <c r="A146" i="21" l="1"/>
  <c r="A21" i="21"/>
  <c r="A279" i="22"/>
  <c r="B278" i="22"/>
  <c r="A276" i="22"/>
  <c r="A264" i="22"/>
  <c r="A263" i="22"/>
  <c r="A186" i="22"/>
  <c r="B185" i="22"/>
  <c r="A183" i="22"/>
  <c r="A173" i="22"/>
  <c r="O1" i="6"/>
  <c r="P1" i="5"/>
  <c r="A327" i="22" l="1"/>
  <c r="A326" i="22"/>
  <c r="C321" i="22"/>
  <c r="D14" i="4" s="1"/>
  <c r="B321" i="22"/>
  <c r="C14" i="4" s="1"/>
  <c r="C315" i="22"/>
  <c r="D6" i="4" s="1"/>
  <c r="B315" i="22"/>
  <c r="C6" i="4" s="1"/>
  <c r="C309" i="22"/>
  <c r="D19" i="4" s="1"/>
  <c r="B309" i="22"/>
  <c r="C19" i="4" s="1"/>
  <c r="C303" i="22"/>
  <c r="D18" i="4" s="1"/>
  <c r="B303" i="22"/>
  <c r="C18" i="4" s="1"/>
  <c r="C295" i="22"/>
  <c r="D17" i="4" s="1"/>
  <c r="B295" i="22"/>
  <c r="C17" i="4" s="1"/>
  <c r="C286" i="22"/>
  <c r="B286" i="22"/>
  <c r="C11" i="9" s="1"/>
  <c r="E260" i="22"/>
  <c r="F30" i="3" s="1"/>
  <c r="D260" i="22"/>
  <c r="E30" i="3" s="1"/>
  <c r="C260" i="22"/>
  <c r="F16" i="3" s="1"/>
  <c r="B260" i="22"/>
  <c r="E16" i="3" s="1"/>
  <c r="E253" i="22"/>
  <c r="F29" i="3" s="1"/>
  <c r="D253" i="22"/>
  <c r="E29" i="3" s="1"/>
  <c r="E246" i="22"/>
  <c r="F28" i="3" s="1"/>
  <c r="D246" i="22"/>
  <c r="E28" i="3" s="1"/>
  <c r="C246" i="22"/>
  <c r="F15" i="3" s="1"/>
  <c r="B246" i="22"/>
  <c r="E15" i="3" s="1"/>
  <c r="E239" i="22"/>
  <c r="F27" i="3" s="1"/>
  <c r="D239" i="22"/>
  <c r="E27" i="3" s="1"/>
  <c r="C239" i="22"/>
  <c r="F14" i="3" s="1"/>
  <c r="B239" i="22"/>
  <c r="E14" i="3" s="1"/>
  <c r="E228" i="22"/>
  <c r="F26" i="3" s="1"/>
  <c r="D228" i="22"/>
  <c r="E26" i="3" s="1"/>
  <c r="C228" i="22"/>
  <c r="F13" i="3" s="1"/>
  <c r="B228" i="22"/>
  <c r="E224" i="22"/>
  <c r="F25" i="3" s="1"/>
  <c r="D224" i="22"/>
  <c r="E25" i="3" s="1"/>
  <c r="C224" i="22"/>
  <c r="F12" i="3" s="1"/>
  <c r="B224" i="22"/>
  <c r="E12" i="3" s="1"/>
  <c r="E220" i="22"/>
  <c r="F23" i="3" s="1"/>
  <c r="D220" i="22"/>
  <c r="E23" i="3" s="1"/>
  <c r="C220" i="22"/>
  <c r="B220" i="22"/>
  <c r="E202" i="22"/>
  <c r="F24" i="3" s="1"/>
  <c r="D202" i="22"/>
  <c r="E24" i="3" s="1"/>
  <c r="C202" i="22"/>
  <c r="F11" i="3" s="1"/>
  <c r="B202" i="22"/>
  <c r="E11" i="3" s="1"/>
  <c r="E170" i="22"/>
  <c r="F22" i="3" s="1"/>
  <c r="D170" i="22"/>
  <c r="E22" i="3" s="1"/>
  <c r="C170" i="22"/>
  <c r="F9" i="3" s="1"/>
  <c r="B170" i="22"/>
  <c r="E9" i="3" s="1"/>
  <c r="E154" i="22"/>
  <c r="F21" i="3" s="1"/>
  <c r="D154" i="22"/>
  <c r="E21" i="3" s="1"/>
  <c r="C154" i="22"/>
  <c r="F8" i="3" s="1"/>
  <c r="B154" i="22"/>
  <c r="E8" i="3" s="1"/>
  <c r="E145" i="22"/>
  <c r="C28" i="3" s="1"/>
  <c r="D145" i="22"/>
  <c r="C145" i="22"/>
  <c r="C16" i="3" s="1"/>
  <c r="B145" i="22"/>
  <c r="E131" i="22"/>
  <c r="C34" i="3" s="1"/>
  <c r="D131" i="22"/>
  <c r="B34" i="3" s="1"/>
  <c r="E126" i="22"/>
  <c r="C35" i="3" s="1"/>
  <c r="D126" i="22"/>
  <c r="B35" i="3" s="1"/>
  <c r="C126" i="22"/>
  <c r="C18" i="3" s="1"/>
  <c r="B126" i="22"/>
  <c r="B18" i="3" s="1"/>
  <c r="E121" i="22"/>
  <c r="C32" i="3" s="1"/>
  <c r="D121" i="22"/>
  <c r="B32" i="3" s="1"/>
  <c r="C121" i="22"/>
  <c r="C17" i="3" s="1"/>
  <c r="B121" i="22"/>
  <c r="B17" i="3" s="1"/>
  <c r="E115" i="22"/>
  <c r="C27" i="3" s="1"/>
  <c r="D115" i="22"/>
  <c r="B27" i="3" s="1"/>
  <c r="C115" i="22"/>
  <c r="C15" i="3" s="1"/>
  <c r="B115" i="22"/>
  <c r="B15" i="3" s="1"/>
  <c r="E106" i="22"/>
  <c r="C26" i="3" s="1"/>
  <c r="D106" i="22"/>
  <c r="C106" i="22"/>
  <c r="C14" i="3" s="1"/>
  <c r="B106" i="22"/>
  <c r="B14" i="3" s="1"/>
  <c r="A97" i="22"/>
  <c r="B96" i="22"/>
  <c r="A94" i="22"/>
  <c r="A78" i="22"/>
  <c r="A77" i="22"/>
  <c r="E74" i="22"/>
  <c r="C25" i="3" s="1"/>
  <c r="D74" i="22"/>
  <c r="B25" i="3" s="1"/>
  <c r="C74" i="22"/>
  <c r="C13" i="3" s="1"/>
  <c r="B74" i="22"/>
  <c r="B13" i="3" s="1"/>
  <c r="E67" i="22"/>
  <c r="C24" i="3" s="1"/>
  <c r="D67" i="22"/>
  <c r="B24" i="3" s="1"/>
  <c r="C67" i="22"/>
  <c r="C12" i="3" s="1"/>
  <c r="B67" i="22"/>
  <c r="B12" i="3" s="1"/>
  <c r="E57" i="22"/>
  <c r="C23" i="3" s="1"/>
  <c r="D57" i="22"/>
  <c r="B23" i="3" s="1"/>
  <c r="C57" i="22"/>
  <c r="C11" i="3" s="1"/>
  <c r="B57" i="22"/>
  <c r="B11" i="3" s="1"/>
  <c r="E48" i="22"/>
  <c r="C22" i="3" s="1"/>
  <c r="D48" i="22"/>
  <c r="C48" i="22"/>
  <c r="C10" i="3" s="1"/>
  <c r="B48" i="22"/>
  <c r="B10" i="3" s="1"/>
  <c r="E36" i="22"/>
  <c r="C21" i="3" s="1"/>
  <c r="D36" i="22"/>
  <c r="B21" i="3" s="1"/>
  <c r="C36" i="22"/>
  <c r="C9" i="3" s="1"/>
  <c r="B36" i="22"/>
  <c r="B9" i="3" s="1"/>
  <c r="C15" i="22"/>
  <c r="C8" i="3" s="1"/>
  <c r="B15" i="22"/>
  <c r="B8" i="3" s="1"/>
  <c r="A5" i="22"/>
  <c r="B4" i="22"/>
  <c r="A2" i="22"/>
  <c r="A153" i="21"/>
  <c r="A2" i="21"/>
  <c r="A45" i="20"/>
  <c r="A44" i="20"/>
  <c r="L31" i="20"/>
  <c r="K31" i="20"/>
  <c r="J31" i="20"/>
  <c r="I31" i="20"/>
  <c r="H31" i="20"/>
  <c r="G31" i="20"/>
  <c r="F31" i="20"/>
  <c r="E31" i="20"/>
  <c r="D31" i="20"/>
  <c r="C31" i="20"/>
  <c r="L20" i="20"/>
  <c r="L40" i="20" s="1"/>
  <c r="K20" i="20"/>
  <c r="K40" i="20" s="1"/>
  <c r="J20" i="20"/>
  <c r="I20" i="20"/>
  <c r="H20" i="20"/>
  <c r="H40" i="20" s="1"/>
  <c r="G20" i="20"/>
  <c r="G40" i="20" s="1"/>
  <c r="F20" i="20"/>
  <c r="E20" i="20"/>
  <c r="D20" i="20"/>
  <c r="D40" i="20" s="1"/>
  <c r="C20" i="20"/>
  <c r="C40" i="20" s="1"/>
  <c r="A5" i="20"/>
  <c r="F4" i="20"/>
  <c r="A25" i="19"/>
  <c r="A24" i="19"/>
  <c r="A4" i="19"/>
  <c r="G3" i="19"/>
  <c r="A44" i="18"/>
  <c r="A43" i="18"/>
  <c r="H38" i="18"/>
  <c r="F38" i="18"/>
  <c r="C13" i="4" s="1"/>
  <c r="E38" i="18"/>
  <c r="C12" i="4" s="1"/>
  <c r="D38" i="18"/>
  <c r="C11" i="4" s="1"/>
  <c r="C38" i="18"/>
  <c r="C26" i="17" s="1"/>
  <c r="B38" i="18"/>
  <c r="C13" i="17" s="1"/>
  <c r="G37" i="18"/>
  <c r="G36" i="18"/>
  <c r="G35" i="18"/>
  <c r="G34" i="18"/>
  <c r="G33" i="18"/>
  <c r="G32" i="18"/>
  <c r="G31" i="18"/>
  <c r="G30" i="18"/>
  <c r="G29" i="18"/>
  <c r="G28" i="18"/>
  <c r="G27" i="18"/>
  <c r="G26" i="18"/>
  <c r="G25" i="18"/>
  <c r="G24" i="18"/>
  <c r="G23" i="18"/>
  <c r="G22" i="18"/>
  <c r="G21" i="18"/>
  <c r="G20" i="18"/>
  <c r="G19" i="18"/>
  <c r="G18" i="18"/>
  <c r="G17" i="18"/>
  <c r="G16" i="18"/>
  <c r="G15" i="18"/>
  <c r="G14" i="18"/>
  <c r="G13" i="18"/>
  <c r="G12" i="18"/>
  <c r="G11" i="18"/>
  <c r="G10" i="18"/>
  <c r="G9" i="18"/>
  <c r="G8" i="18"/>
  <c r="G7" i="18"/>
  <c r="D3" i="18"/>
  <c r="A32" i="17"/>
  <c r="A31" i="17"/>
  <c r="D26" i="17"/>
  <c r="D13" i="17"/>
  <c r="B3" i="17"/>
  <c r="A37" i="16"/>
  <c r="A36" i="16"/>
  <c r="A4" i="16"/>
  <c r="C3" i="16"/>
  <c r="A24" i="15"/>
  <c r="A23" i="15"/>
  <c r="L18" i="15"/>
  <c r="J18" i="15"/>
  <c r="I18" i="15"/>
  <c r="H18" i="15"/>
  <c r="G18" i="15"/>
  <c r="E18" i="15"/>
  <c r="D18" i="15"/>
  <c r="C18" i="15"/>
  <c r="B18" i="15"/>
  <c r="N17" i="15"/>
  <c r="K17" i="15"/>
  <c r="F17" i="15"/>
  <c r="M17" i="15" s="1"/>
  <c r="N16" i="15"/>
  <c r="K16" i="15"/>
  <c r="F16" i="15"/>
  <c r="M16" i="15" s="1"/>
  <c r="N15" i="15"/>
  <c r="K15" i="15"/>
  <c r="F15" i="15"/>
  <c r="N14" i="15"/>
  <c r="K14" i="15"/>
  <c r="F14" i="15"/>
  <c r="N13" i="15"/>
  <c r="K13" i="15"/>
  <c r="F13" i="15"/>
  <c r="M13" i="15" s="1"/>
  <c r="N12" i="15"/>
  <c r="K12" i="15"/>
  <c r="F12" i="15"/>
  <c r="M12" i="15" s="1"/>
  <c r="A4" i="15"/>
  <c r="F3" i="15"/>
  <c r="Q1" i="15"/>
  <c r="A22" i="14"/>
  <c r="A21" i="14"/>
  <c r="G18" i="14"/>
  <c r="F18" i="14"/>
  <c r="E18" i="14"/>
  <c r="D18" i="14"/>
  <c r="C18" i="14"/>
  <c r="B18" i="14"/>
  <c r="I17" i="14"/>
  <c r="H17" i="14"/>
  <c r="I16" i="14"/>
  <c r="H16" i="14"/>
  <c r="I15" i="14"/>
  <c r="H15" i="14"/>
  <c r="I14" i="14"/>
  <c r="H14" i="14"/>
  <c r="I13" i="14"/>
  <c r="H13" i="14"/>
  <c r="I12" i="14"/>
  <c r="H12" i="14"/>
  <c r="A4" i="14"/>
  <c r="E3" i="14"/>
  <c r="K1" i="14"/>
  <c r="A24" i="13"/>
  <c r="A23" i="13"/>
  <c r="J18" i="13"/>
  <c r="H18" i="13"/>
  <c r="C21" i="9" s="1"/>
  <c r="G18" i="13"/>
  <c r="F18" i="13"/>
  <c r="D18" i="13"/>
  <c r="C18" i="13"/>
  <c r="C57" i="9" s="1"/>
  <c r="B18" i="13"/>
  <c r="L17" i="13"/>
  <c r="I17" i="13"/>
  <c r="K17" i="13" s="1"/>
  <c r="E17" i="13"/>
  <c r="L16" i="13"/>
  <c r="I16" i="13"/>
  <c r="E16" i="13"/>
  <c r="L15" i="13"/>
  <c r="I15" i="13"/>
  <c r="E15" i="13"/>
  <c r="L14" i="13"/>
  <c r="I14" i="13"/>
  <c r="E14" i="13"/>
  <c r="L13" i="13"/>
  <c r="I13" i="13"/>
  <c r="E13" i="13"/>
  <c r="L12" i="13"/>
  <c r="I12" i="13"/>
  <c r="K12" i="13" s="1"/>
  <c r="E12" i="13"/>
  <c r="L11" i="13"/>
  <c r="I11" i="13"/>
  <c r="E11" i="13"/>
  <c r="L10" i="13"/>
  <c r="I10" i="13"/>
  <c r="E10" i="13"/>
  <c r="L9" i="13"/>
  <c r="I9" i="13"/>
  <c r="E9" i="13"/>
  <c r="A4" i="13"/>
  <c r="F3" i="13"/>
  <c r="A25" i="12"/>
  <c r="A24" i="12"/>
  <c r="N19" i="12"/>
  <c r="L19" i="12"/>
  <c r="K19" i="12"/>
  <c r="J19" i="12"/>
  <c r="I19" i="12"/>
  <c r="H19" i="12"/>
  <c r="F19" i="12"/>
  <c r="E19" i="12"/>
  <c r="D19" i="12"/>
  <c r="C19" i="12"/>
  <c r="B19" i="12"/>
  <c r="P18" i="12"/>
  <c r="M18" i="12"/>
  <c r="G18" i="12"/>
  <c r="O18" i="12" s="1"/>
  <c r="P17" i="12"/>
  <c r="M17" i="12"/>
  <c r="G17" i="12"/>
  <c r="O17" i="12" s="1"/>
  <c r="P16" i="12"/>
  <c r="M16" i="12"/>
  <c r="G16" i="12"/>
  <c r="O16" i="12" s="1"/>
  <c r="P15" i="12"/>
  <c r="M15" i="12"/>
  <c r="G15" i="12"/>
  <c r="P14" i="12"/>
  <c r="M14" i="12"/>
  <c r="G14" i="12"/>
  <c r="P13" i="12"/>
  <c r="M13" i="12"/>
  <c r="G13" i="12"/>
  <c r="O13" i="12" s="1"/>
  <c r="P12" i="12"/>
  <c r="M12" i="12"/>
  <c r="G12" i="12"/>
  <c r="O12" i="12" s="1"/>
  <c r="P11" i="12"/>
  <c r="M11" i="12"/>
  <c r="G11" i="12"/>
  <c r="P10" i="12"/>
  <c r="M10" i="12"/>
  <c r="G10" i="12"/>
  <c r="A4" i="12"/>
  <c r="H3" i="12"/>
  <c r="A74" i="11"/>
  <c r="A73" i="11"/>
  <c r="A35" i="11"/>
  <c r="A34" i="11"/>
  <c r="A4" i="11"/>
  <c r="F3" i="11"/>
  <c r="A42" i="10"/>
  <c r="A41" i="10"/>
  <c r="F35" i="10"/>
  <c r="E35" i="10"/>
  <c r="D35" i="10"/>
  <c r="C35" i="10"/>
  <c r="B35" i="10"/>
  <c r="F32" i="10"/>
  <c r="E32" i="10"/>
  <c r="D32" i="10"/>
  <c r="C32" i="10"/>
  <c r="B32" i="10"/>
  <c r="F25" i="10"/>
  <c r="F26" i="10" s="1"/>
  <c r="E25" i="10"/>
  <c r="D25" i="10"/>
  <c r="C25" i="10"/>
  <c r="B25" i="10"/>
  <c r="E21" i="10"/>
  <c r="D21" i="10"/>
  <c r="C21" i="10"/>
  <c r="B21" i="10"/>
  <c r="A4" i="10"/>
  <c r="C3" i="10"/>
  <c r="A84" i="9"/>
  <c r="A83" i="9"/>
  <c r="D76" i="9"/>
  <c r="D67" i="9"/>
  <c r="C56" i="9"/>
  <c r="D18" i="9"/>
  <c r="C18" i="9"/>
  <c r="D10" i="9"/>
  <c r="D3" i="9"/>
  <c r="C3" i="9"/>
  <c r="B3" i="9"/>
  <c r="A3" i="9"/>
  <c r="A60" i="8"/>
  <c r="A59" i="8"/>
  <c r="D50" i="8"/>
  <c r="C50" i="8"/>
  <c r="D42" i="8"/>
  <c r="C42" i="8"/>
  <c r="D28" i="8"/>
  <c r="C28" i="8"/>
  <c r="D3" i="8"/>
  <c r="C3" i="8"/>
  <c r="B3" i="8"/>
  <c r="A3" i="8"/>
  <c r="A31" i="7"/>
  <c r="A30" i="7"/>
  <c r="D27" i="7"/>
  <c r="C27" i="7"/>
  <c r="D3" i="7"/>
  <c r="C3" i="7"/>
  <c r="B3" i="7"/>
  <c r="A3" i="7"/>
  <c r="A32" i="6"/>
  <c r="A31" i="6"/>
  <c r="K25" i="6"/>
  <c r="J25" i="6"/>
  <c r="I25" i="6"/>
  <c r="H25" i="6"/>
  <c r="G25" i="6"/>
  <c r="F25" i="6"/>
  <c r="E25" i="6"/>
  <c r="D25" i="6"/>
  <c r="C25" i="6"/>
  <c r="B25" i="6"/>
  <c r="G18" i="6"/>
  <c r="J11" i="6"/>
  <c r="J18" i="6" s="1"/>
  <c r="I11" i="6"/>
  <c r="I18" i="6" s="1"/>
  <c r="H11" i="6"/>
  <c r="H18" i="6" s="1"/>
  <c r="G11" i="6"/>
  <c r="E11" i="6"/>
  <c r="E18" i="6" s="1"/>
  <c r="D11" i="6"/>
  <c r="D18" i="6" s="1"/>
  <c r="C11" i="6"/>
  <c r="C18" i="6" s="1"/>
  <c r="B11" i="6"/>
  <c r="B18" i="6" s="1"/>
  <c r="K9" i="6"/>
  <c r="K11" i="6" s="1"/>
  <c r="K18" i="6" s="1"/>
  <c r="F9" i="6"/>
  <c r="F11" i="6" s="1"/>
  <c r="F18" i="6" s="1"/>
  <c r="E3" i="6"/>
  <c r="D3" i="6"/>
  <c r="C3" i="6"/>
  <c r="A3" i="6"/>
  <c r="A28" i="5"/>
  <c r="A27" i="5"/>
  <c r="K14" i="5"/>
  <c r="F14" i="5"/>
  <c r="M12" i="5"/>
  <c r="J12" i="5"/>
  <c r="J20" i="5" s="1"/>
  <c r="I12" i="5"/>
  <c r="I20" i="5" s="1"/>
  <c r="H12" i="5"/>
  <c r="H20" i="5" s="1"/>
  <c r="G12" i="5"/>
  <c r="G20" i="5" s="1"/>
  <c r="E12" i="5"/>
  <c r="E20" i="5" s="1"/>
  <c r="D12" i="5"/>
  <c r="D20" i="5" s="1"/>
  <c r="C12" i="5"/>
  <c r="C20" i="5" s="1"/>
  <c r="B12" i="5"/>
  <c r="B20" i="5" s="1"/>
  <c r="K10" i="5"/>
  <c r="K12" i="5" s="1"/>
  <c r="F10" i="5"/>
  <c r="F12" i="5" s="1"/>
  <c r="F20" i="5" s="1"/>
  <c r="G3" i="5"/>
  <c r="F3" i="5"/>
  <c r="E3" i="5"/>
  <c r="C3" i="5"/>
  <c r="A33" i="4"/>
  <c r="A32" i="4"/>
  <c r="D13" i="4"/>
  <c r="D12" i="4"/>
  <c r="D11" i="4"/>
  <c r="A4" i="4"/>
  <c r="A4" i="18" s="1"/>
  <c r="D3" i="4"/>
  <c r="B3" i="4"/>
  <c r="A43" i="3"/>
  <c r="A174" i="22" s="1"/>
  <c r="A42" i="3"/>
  <c r="B22" i="3"/>
  <c r="C3" i="3"/>
  <c r="A1" i="3"/>
  <c r="A1" i="14" s="1"/>
  <c r="B5" i="3"/>
  <c r="C5" i="3"/>
  <c r="J40" i="20" l="1"/>
  <c r="I40" i="20"/>
  <c r="F40" i="20"/>
  <c r="E40" i="20"/>
  <c r="C20" i="9"/>
  <c r="K16" i="13"/>
  <c r="K15" i="13"/>
  <c r="K14" i="13"/>
  <c r="K11" i="13"/>
  <c r="H18" i="14"/>
  <c r="K13" i="13"/>
  <c r="K10" i="13"/>
  <c r="L18" i="13"/>
  <c r="C33" i="3" s="1"/>
  <c r="I18" i="13"/>
  <c r="E18" i="13"/>
  <c r="E36" i="10"/>
  <c r="M19" i="12"/>
  <c r="D26" i="10"/>
  <c r="C8" i="9"/>
  <c r="C10" i="9" s="1"/>
  <c r="C12" i="9" s="1"/>
  <c r="D11" i="8"/>
  <c r="D12" i="8" s="1"/>
  <c r="D11" i="9"/>
  <c r="D12" i="9" s="1"/>
  <c r="C9" i="7"/>
  <c r="C11" i="7" s="1"/>
  <c r="D12" i="7"/>
  <c r="D13" i="7" s="1"/>
  <c r="C8" i="8"/>
  <c r="C10" i="8" s="1"/>
  <c r="G19" i="12"/>
  <c r="O10" i="12"/>
  <c r="B16" i="3"/>
  <c r="B19" i="3" s="1"/>
  <c r="F10" i="3"/>
  <c r="F19" i="3" s="1"/>
  <c r="E10" i="3"/>
  <c r="C38" i="9" s="1"/>
  <c r="B26" i="3"/>
  <c r="C32" i="9" s="1"/>
  <c r="E13" i="3"/>
  <c r="E19" i="3" s="1"/>
  <c r="L10" i="5"/>
  <c r="L12" i="5" s="1"/>
  <c r="P19" i="12"/>
  <c r="C29" i="3" s="1"/>
  <c r="O11" i="12"/>
  <c r="O15" i="12"/>
  <c r="O14" i="12"/>
  <c r="M14" i="15"/>
  <c r="F12" i="4"/>
  <c r="C12" i="7"/>
  <c r="C13" i="7" s="1"/>
  <c r="C11" i="8"/>
  <c r="C22" i="17"/>
  <c r="C45" i="9"/>
  <c r="C33" i="9"/>
  <c r="C44" i="9"/>
  <c r="B28" i="3"/>
  <c r="C35" i="9"/>
  <c r="C42" i="9"/>
  <c r="C58" i="9"/>
  <c r="C67" i="9" s="1"/>
  <c r="C30" i="9"/>
  <c r="C31" i="9"/>
  <c r="C73" i="9"/>
  <c r="C76" i="9" s="1"/>
  <c r="A1" i="17"/>
  <c r="A1" i="19"/>
  <c r="C40" i="9"/>
  <c r="A1" i="5"/>
  <c r="A1" i="8"/>
  <c r="B36" i="10"/>
  <c r="F36" i="10"/>
  <c r="A1" i="11"/>
  <c r="K9" i="13"/>
  <c r="G38" i="18"/>
  <c r="A2" i="20"/>
  <c r="E36" i="3"/>
  <c r="C37" i="9"/>
  <c r="D54" i="8"/>
  <c r="B26" i="10"/>
  <c r="A1" i="15"/>
  <c r="F36" i="3"/>
  <c r="L14" i="5"/>
  <c r="A1" i="6"/>
  <c r="A1" i="7"/>
  <c r="C54" i="8"/>
  <c r="A4" i="9"/>
  <c r="C26" i="10"/>
  <c r="D36" i="10"/>
  <c r="I18" i="14"/>
  <c r="K18" i="15"/>
  <c r="M15" i="15"/>
  <c r="M18" i="15" s="1"/>
  <c r="B30" i="3" s="1"/>
  <c r="A1" i="16"/>
  <c r="A1" i="18"/>
  <c r="C36" i="10"/>
  <c r="D22" i="17"/>
  <c r="C8" i="17" s="1"/>
  <c r="C36" i="9"/>
  <c r="C39" i="9"/>
  <c r="C43" i="9"/>
  <c r="E26" i="10"/>
  <c r="C29" i="9"/>
  <c r="C19" i="3"/>
  <c r="C28" i="9"/>
  <c r="N18" i="15"/>
  <c r="C30" i="3" s="1"/>
  <c r="F18" i="15"/>
  <c r="A1" i="4"/>
  <c r="A4" i="6"/>
  <c r="A4" i="7"/>
  <c r="A4" i="8"/>
  <c r="A1" i="10"/>
  <c r="A4" i="5"/>
  <c r="A1" i="9"/>
  <c r="A1" i="12"/>
  <c r="A1" i="13"/>
  <c r="A4" i="17"/>
  <c r="O19" i="12" l="1"/>
  <c r="B29" i="3" s="1"/>
  <c r="C12" i="8"/>
  <c r="C34" i="9"/>
  <c r="K18" i="13"/>
  <c r="C41" i="9"/>
  <c r="C36" i="3"/>
  <c r="C39" i="3" s="1"/>
  <c r="B33" i="3"/>
  <c r="B36" i="3" s="1"/>
  <c r="B39" i="3" s="1"/>
  <c r="C25" i="17"/>
  <c r="C27" i="17" s="1"/>
  <c r="C7" i="4" s="1"/>
  <c r="C9" i="4" s="1"/>
  <c r="C21" i="4" s="1"/>
  <c r="C24" i="4" s="1"/>
  <c r="C28" i="4" s="1"/>
  <c r="F37" i="3"/>
  <c r="D25" i="17"/>
  <c r="D27" i="17" s="1"/>
  <c r="D7" i="4" s="1"/>
  <c r="D9" i="4" s="1"/>
  <c r="D21" i="4" s="1"/>
  <c r="D16" i="9" s="1"/>
  <c r="D53" i="9" s="1"/>
  <c r="D80" i="9" s="1"/>
  <c r="E37" i="3"/>
  <c r="C16" i="9" l="1"/>
  <c r="C53" i="9" s="1"/>
  <c r="C80" i="9" s="1"/>
  <c r="D24" i="4"/>
  <c r="D28" i="4" s="1"/>
  <c r="M19" i="5" s="1"/>
  <c r="M20" i="5" s="1"/>
  <c r="L19" i="5"/>
  <c r="L20" i="5" s="1"/>
  <c r="K19" i="5"/>
  <c r="K20" i="5" s="1"/>
  <c r="F38" i="3" l="1"/>
  <c r="F39" i="3" s="1"/>
  <c r="J2" i="3" s="1"/>
  <c r="E38" i="3"/>
  <c r="E39" i="3" s="1"/>
  <c r="I2" i="3" s="1"/>
</calcChain>
</file>

<file path=xl/sharedStrings.xml><?xml version="1.0" encoding="utf-8"?>
<sst xmlns="http://schemas.openxmlformats.org/spreadsheetml/2006/main" count="1492" uniqueCount="949">
  <si>
    <t>⚙  CONFIGURACIÓN DEL ENTE  (completar antes de ingresar datos)</t>
  </si>
  <si>
    <t>Parámetro</t>
  </si>
  <si>
    <t>Opción seleccionada</t>
  </si>
  <si>
    <t>Descripción</t>
  </si>
  <si>
    <t>Propiedades de Inversión – Modelo:</t>
  </si>
  <si>
    <t>Costo</t>
  </si>
  <si>
    <t>Afecta: Anexo V vs VI  |  EstRes fila 17  |  Estadopat fila 30</t>
  </si>
  <si>
    <t>⚠  Las celdas en azul claro son de selección obligatoria. Modificarlas actualiza automáticamente los estados.</t>
  </si>
  <si>
    <t>📌  GUÍA DE COLORES</t>
  </si>
  <si>
    <t>✔  Control aprobado / hoja activa según configuración</t>
  </si>
  <si>
    <t>✗  Error detectado o hoja no aplicable</t>
  </si>
  <si>
    <t xml:space="preserve">Domicilio legal: </t>
  </si>
  <si>
    <t xml:space="preserve">Actividad principal: </t>
  </si>
  <si>
    <t>Actividad Secundaria</t>
  </si>
  <si>
    <t>INSCRIPCIONES</t>
  </si>
  <si>
    <t xml:space="preserve">Registro Público de Comercio:  </t>
  </si>
  <si>
    <t xml:space="preserve">Fecha de inscripción en el R.P.C: </t>
  </si>
  <si>
    <t>Modificaciones del estatuto (cambios en la composición de la entidad)</t>
  </si>
  <si>
    <t xml:space="preserve">C.U.I.T. </t>
  </si>
  <si>
    <t>Fecha en que se cumple el plazo de duración de la sociedad:</t>
  </si>
  <si>
    <t>Ejercicio Económico Nº …... (período regular, intermedio, irregular)</t>
  </si>
  <si>
    <t>FECHA DE INICIO</t>
  </si>
  <si>
    <t>FECHA DE CIERRE</t>
  </si>
  <si>
    <t>Composición del capital:…..... acciones ordinarias (en circulación o en cartera)  de  valor nominal $ …..... cada una</t>
  </si>
  <si>
    <t xml:space="preserve">Capital suscripto:  $   </t>
  </si>
  <si>
    <t xml:space="preserve">Capital integrado:  $  </t>
  </si>
  <si>
    <t>Derechos, privilegios y restricciones correspondientes a cada clase de acciones</t>
  </si>
  <si>
    <t>Identificación de la controladora, indicando denominación y domicilio legal si la entidad fuera una entidad controlada y descripción de actividades de la entidades en las cuales participa si resultan significativas</t>
  </si>
  <si>
    <t>Firmado a los efectos de su identificación con informe de fecha</t>
  </si>
  <si>
    <t xml:space="preserve">ESTADO DE SITUACION PATRIMONIAL </t>
  </si>
  <si>
    <t>CONTROL DE CUADRE</t>
  </si>
  <si>
    <t>AL</t>
  </si>
  <si>
    <t xml:space="preserve"> Comparativo con el ejercicio inmediato anterior. Cifras expresadas en moneda homogénea</t>
  </si>
  <si>
    <t>ACTIVO</t>
  </si>
  <si>
    <t>PASIVO</t>
  </si>
  <si>
    <t>Actual</t>
  </si>
  <si>
    <t>Anterior</t>
  </si>
  <si>
    <t>ACTIVO CORRIENTE</t>
  </si>
  <si>
    <t>PASIVO CORRIENTE</t>
  </si>
  <si>
    <t>Caja y Bancos (Nota 12.1)</t>
  </si>
  <si>
    <t>Deudas en especie (Nota 12.17)</t>
  </si>
  <si>
    <t>Otras cuentas por cobrar en moneda (Nota12.7)</t>
  </si>
  <si>
    <t>Subsidios y otras ayudas gubernamentales (Nota 12.20)</t>
  </si>
  <si>
    <t>Previsiones (Nota 12.22)</t>
  </si>
  <si>
    <t>Otros activos (Nota 12.10)</t>
  </si>
  <si>
    <t>TOTAL  ACTIVO CORRIENTE</t>
  </si>
  <si>
    <t>TOTAL  PASIVO CORRIENTE</t>
  </si>
  <si>
    <t>ACTIVO NO CORRIENTE</t>
  </si>
  <si>
    <t>PASIVO NO CORRIENTE</t>
  </si>
  <si>
    <t>Bienes de Uso (Anexo III)</t>
  </si>
  <si>
    <t>Propiedades de inversion (Anexo V)</t>
  </si>
  <si>
    <t>Participación en subsidiarias,negocios conjuntos societarios y asociadas</t>
  </si>
  <si>
    <t>Activos Intangibles (Anexo IV)</t>
  </si>
  <si>
    <t>TOTAL  ACTIVO NO CORRIENTE</t>
  </si>
  <si>
    <t>TOTAL  PASIVO NO CORRIENTE</t>
  </si>
  <si>
    <t>TOTAL   PASIVO</t>
  </si>
  <si>
    <t>PATRIMONIO NETO</t>
  </si>
  <si>
    <t>TOTAL   ACTIVO</t>
  </si>
  <si>
    <t>TOTAL DEL PASIVO Y PATRIMONIO NETO</t>
  </si>
  <si>
    <t xml:space="preserve">ESTADO DE RESULTADOS </t>
  </si>
  <si>
    <t xml:space="preserve"> POR EL EJERCICIO INICIADO EL</t>
  </si>
  <si>
    <t>FINALIZADO EL</t>
  </si>
  <si>
    <t>Costo de los bienes vendidos y servicios prestados (Anexo VIII)</t>
  </si>
  <si>
    <t xml:space="preserve">Resultado Bruto </t>
  </si>
  <si>
    <t>Gastos de comercialización  (Anexo IX)</t>
  </si>
  <si>
    <t>Gastos de administración (Anexo IX)</t>
  </si>
  <si>
    <t>Otros gastos operativos (Anexo IX)</t>
  </si>
  <si>
    <t>Cambios en el valor razonable (Nota 12.28)</t>
  </si>
  <si>
    <t>Otros resultados financieros y por tenencia (incluido RECPAM) (Nota 12.24)</t>
  </si>
  <si>
    <t>Resultado antes del impuesto a las ganancias de las operaciones que continúan</t>
  </si>
  <si>
    <t>Resultado de las operaciones que continúan</t>
  </si>
  <si>
    <t>Resultado por actividades u operaciones discontunuadas o en descontinuación</t>
  </si>
  <si>
    <t>Resultado  del ejercicio</t>
  </si>
  <si>
    <t>ESTADO DE EVOLUCION DE PATRIMONIO NETO</t>
  </si>
  <si>
    <t>Aportes de los propietarios</t>
  </si>
  <si>
    <t>Resultados acumulados</t>
  </si>
  <si>
    <t>Total</t>
  </si>
  <si>
    <t>Capital suscripto</t>
  </si>
  <si>
    <t>Ajuste del capital</t>
  </si>
  <si>
    <t>Primas de emisión</t>
  </si>
  <si>
    <t>Ganancias reservadas</t>
  </si>
  <si>
    <t>Resultados no asignados</t>
  </si>
  <si>
    <t xml:space="preserve">Resultados diferidos </t>
  </si>
  <si>
    <t>Rubros</t>
  </si>
  <si>
    <t>Reserva legal</t>
  </si>
  <si>
    <t>Otras reservas</t>
  </si>
  <si>
    <t>Saldos al 31/12/20X4</t>
  </si>
  <si>
    <t>Modificación del saldo</t>
  </si>
  <si>
    <t xml:space="preserve">Saldos al 31/12/20X4 (modificados) </t>
  </si>
  <si>
    <t>Suscripción de capital social aprobado por asamblea de fecha…...................</t>
  </si>
  <si>
    <t>Aportes irrevocables s/acta de reunión de…</t>
  </si>
  <si>
    <t>Distribución de resultados no asignados aprobado por asamblea de fecha….....</t>
  </si>
  <si>
    <t xml:space="preserve">   Reserva legal/Otras reservas</t>
  </si>
  <si>
    <t xml:space="preserve">   Dividendos en efectivo </t>
  </si>
  <si>
    <t xml:space="preserve">   Dividendos en acciones</t>
  </si>
  <si>
    <t>Resultado del ejercicio</t>
  </si>
  <si>
    <t>Saldos al 31/12/20X5</t>
  </si>
  <si>
    <t>(*) Aprobadas/os por …………………………… del … / … / …, y …………………………… del … / … / …, respectivamente.</t>
  </si>
  <si>
    <t>(**) Aprobadas/os por …………………………   del … / … / …, y …………………………… del … / … / …, respectivamente.</t>
  </si>
  <si>
    <t xml:space="preserve">ESTADO DE EVOLUCIÓN DEL PATRIMONIO NETO </t>
  </si>
  <si>
    <t>Resulta-dos diferidos (4)</t>
  </si>
  <si>
    <t xml:space="preserve">Modificación del saldo </t>
  </si>
  <si>
    <t>Saldos al 31/12/X5</t>
  </si>
  <si>
    <t>ESTADO DE FLUJOS DE EFECTIVO (Método sintético)</t>
  </si>
  <si>
    <t>VARIACIONES DEL EFECTIVO Y SUS EQUIVALENTES</t>
  </si>
  <si>
    <t>Aumento (Disminución) neta del efectivo</t>
  </si>
  <si>
    <t>CAUSAS DE LA VARIACIÓN DEL EFECTIVO Y SUS EQUIVALENTES</t>
  </si>
  <si>
    <t>Flujo neto de efectivo generado por (utilizado en) las actividades operativas</t>
  </si>
  <si>
    <t>Flujo neto de efectivo generado pro (utilizado en) las actividades de inversión</t>
  </si>
  <si>
    <t>Flujo neto de efectivo generado por (utilizado en) las actividades de financiación</t>
  </si>
  <si>
    <t>Variacion neta del efectivo y sus equivalentes</t>
  </si>
  <si>
    <t>ESTADO DE FLUJOS DE EFECTIVO (Método directo)</t>
  </si>
  <si>
    <t>Actividades operativas</t>
  </si>
  <si>
    <t>Cobros a clientes por ventas de bienes y prestación de servicios  u otros ingresos de actividades ordinarias</t>
  </si>
  <si>
    <t>Pagos a proveedores de bienes y servicios</t>
  </si>
  <si>
    <t>Pagos de sueldos, aportes y contribuciones del sistema de seguridad social y obras sociales</t>
  </si>
  <si>
    <t>Pagos de impuestos y tasas</t>
  </si>
  <si>
    <t>Pagos de impuesto a las ganancias</t>
  </si>
  <si>
    <t>Pagos por compras de acciones o títulos de deuda de negociación habitual</t>
  </si>
  <si>
    <t>Cobros por ventas de acciones o títulos de deuda de negociación habitual</t>
  </si>
  <si>
    <t>Cobros de dividendos</t>
  </si>
  <si>
    <t>Pagos de dividendos</t>
  </si>
  <si>
    <t>Cobros de intereses</t>
  </si>
  <si>
    <t>Pagos de intereses</t>
  </si>
  <si>
    <t>Actividades de inversión</t>
  </si>
  <si>
    <t>Pagos por compras de bienes de uso o propiedades de inversión</t>
  </si>
  <si>
    <t>Pagos por compras de activos intangibles</t>
  </si>
  <si>
    <t>Pagos por compras de otras inversiones</t>
  </si>
  <si>
    <t>Cobros por ventas de bienes de uso o propiedades de inversión</t>
  </si>
  <si>
    <t>Cobros por ventas de activos intangibles</t>
  </si>
  <si>
    <t>Cobros por ventas de otras inversiones</t>
  </si>
  <si>
    <t>Pagos por adquisición de títulos, acciones u otros instrumentos de deuda o patrimonio que no califican como equivalentes de efectivo</t>
  </si>
  <si>
    <t>Cobros por ventas o reembolso de títulos, acciones u otros instrumentos de deuda o patrimonio que no califican como equivalentes de efectivo</t>
  </si>
  <si>
    <t>Cobros de préstamos a terceros</t>
  </si>
  <si>
    <t>Cobros de subsidios relacionados con la adquisición de activos a largo plazo</t>
  </si>
  <si>
    <t>Actividades de financiación</t>
  </si>
  <si>
    <t>Cobros por la emisión de acciones, aportes de cuotas sociales u otros instrumentos de patrimonio</t>
  </si>
  <si>
    <t>Cobros por la obtención de préstamos, emisión de obligaciones negociables u otros instrumentos de deuda</t>
  </si>
  <si>
    <t>Pagos de préstamos u otros instrumentos de deuda</t>
  </si>
  <si>
    <t>Pagos cuotas de arrendamientos financieros</t>
  </si>
  <si>
    <t>ESTADO DE FLUJOS DE EFECTIVO (Método indirecto)</t>
  </si>
  <si>
    <t>Variacion neta del efectivo</t>
  </si>
  <si>
    <t>Ganancia (Pérdida) del ejercicio</t>
  </si>
  <si>
    <t xml:space="preserve">Más (Menos) intereses ganados y perdidos, dividendos ganados </t>
  </si>
  <si>
    <t>Más (Menos)  impuesto a las ganancias devengado en el ejercicio</t>
  </si>
  <si>
    <t>Ajustes para arribar al flujo neto de efectivo proveniente de las actividades operativas:</t>
  </si>
  <si>
    <t>Depreciación de bienes de uso y propiedades de inversión</t>
  </si>
  <si>
    <t>Amortización de activos intangibles</t>
  </si>
  <si>
    <t>Resultado por venta de bienes de uso, activos intangibles, propiedades de inversión y otras inversiones</t>
  </si>
  <si>
    <t>Resultado por cambios en el valor razonable de propiedades de inversión</t>
  </si>
  <si>
    <t>Resultados financieros y de tenencia generados por partidas relacionados con las actividades de inversión o financiación</t>
  </si>
  <si>
    <t>Resultados financieros y de tenencia generados por el efectivo y sus equivalentes</t>
  </si>
  <si>
    <t>Cambios en activos y pasivos operativos corrientes y no corrientes</t>
  </si>
  <si>
    <t>Variacion en cuentas por cobrar a clientes en moneda</t>
  </si>
  <si>
    <t>Variacion en cuentas por cobrar a clientes en especie</t>
  </si>
  <si>
    <t>Variacion en créditos impositivos</t>
  </si>
  <si>
    <t>Variación en créditos con partes relacionadas</t>
  </si>
  <si>
    <t>Variacion en otras cuentas por cobrar en moneda</t>
  </si>
  <si>
    <t>Variacion en otras cuentas por cobrar en especie</t>
  </si>
  <si>
    <t>Variacion en bienes de cambio</t>
  </si>
  <si>
    <t>Variacion en otras inversiones</t>
  </si>
  <si>
    <t>Variacion en otros activos</t>
  </si>
  <si>
    <t>Variacion en deudas con proveedores de bienes y servicios</t>
  </si>
  <si>
    <t>Variacion en deudas fiscales</t>
  </si>
  <si>
    <t>Variacion en deudas laborales y previsionales</t>
  </si>
  <si>
    <t>Variacion de deudas en especie</t>
  </si>
  <si>
    <t>Variación de deudas con partes relacionadas</t>
  </si>
  <si>
    <t>Variacion de otras deudas</t>
  </si>
  <si>
    <t>Variacion de deudas por subsidios y otras ayudas gubernamentales</t>
  </si>
  <si>
    <t>Variacion de previsiones</t>
  </si>
  <si>
    <t>Variacion de pasivo neto por impuesto diferido</t>
  </si>
  <si>
    <t>Cobro de dividendos</t>
  </si>
  <si>
    <t xml:space="preserve"> </t>
  </si>
  <si>
    <t>Pago de dividendos</t>
  </si>
  <si>
    <t>Cobro de intereses</t>
  </si>
  <si>
    <t>Pago de intereses</t>
  </si>
  <si>
    <t>Pago de impuesto a las ganancias</t>
  </si>
  <si>
    <t>Pagos por compras de inversiones</t>
  </si>
  <si>
    <t>Cobros por ventas de  inversiones</t>
  </si>
  <si>
    <t>Suscripción de capital y aportes irrevocables</t>
  </si>
  <si>
    <t>ANEXO I</t>
  </si>
  <si>
    <t>ACTIVOS Y PASIVOS EN MONEDA EXTRANJERA</t>
  </si>
  <si>
    <t>Conceptos</t>
  </si>
  <si>
    <t>Clase de</t>
  </si>
  <si>
    <t>Monto en</t>
  </si>
  <si>
    <t>Tipo de cambio aplicable</t>
  </si>
  <si>
    <t>Monto en moneda local</t>
  </si>
  <si>
    <t>moneda extranjera</t>
  </si>
  <si>
    <t>moneda local</t>
  </si>
  <si>
    <t>ACTIVOS</t>
  </si>
  <si>
    <t>Activos corrientes</t>
  </si>
  <si>
    <t>·       Efectivo</t>
  </si>
  <si>
    <t>·       Depósitos en cuentas bancarias</t>
  </si>
  <si>
    <t>Total de activos corrientes</t>
  </si>
  <si>
    <t>Activos no corrientes</t>
  </si>
  <si>
    <t>…</t>
  </si>
  <si>
    <t>Total de activos no corrientes</t>
  </si>
  <si>
    <t>Total de activos</t>
  </si>
  <si>
    <t>PASIVOS</t>
  </si>
  <si>
    <t>Pasivos corrientes</t>
  </si>
  <si>
    <t>·       Proveedores del exterior</t>
  </si>
  <si>
    <t>Total de pasivos corrientes</t>
  </si>
  <si>
    <t>Pasivos no corrientes</t>
  </si>
  <si>
    <t>Total de pasivos no corrientes</t>
  </si>
  <si>
    <t>Total de pasivos</t>
  </si>
  <si>
    <t xml:space="preserve">ANEXO II – ACTIVOS Y PASIVOS POR VENCIMIENTO </t>
  </si>
  <si>
    <t>Ejercicio actual</t>
  </si>
  <si>
    <t>Inversiones financieras</t>
  </si>
  <si>
    <t>Cuentas por cobrar</t>
  </si>
  <si>
    <t>Deudas</t>
  </si>
  <si>
    <t>Plazo</t>
  </si>
  <si>
    <t>Monto</t>
  </si>
  <si>
    <t>Monto garantizado</t>
  </si>
  <si>
    <t>Tipo de tasa</t>
  </si>
  <si>
    <t>Tasa promedio ponderada</t>
  </si>
  <si>
    <t>A vencer</t>
  </si>
  <si>
    <t>Hasta tres meses</t>
  </si>
  <si>
    <t>De tres a seis meses</t>
  </si>
  <si>
    <t>De seis a nueve meses</t>
  </si>
  <si>
    <t>De nueve a doce meses</t>
  </si>
  <si>
    <t>En el segundo año</t>
  </si>
  <si>
    <t>En el tercer año</t>
  </si>
  <si>
    <t>En el cuarto año</t>
  </si>
  <si>
    <t>En el quinto año</t>
  </si>
  <si>
    <t>En el sexto año</t>
  </si>
  <si>
    <t>En el séptimo año</t>
  </si>
  <si>
    <t>En el octavo año</t>
  </si>
  <si>
    <t>En el noveno año</t>
  </si>
  <si>
    <t>En el décimo año</t>
  </si>
  <si>
    <t>A más de diez años</t>
  </si>
  <si>
    <t>Sin plazos establecidos</t>
  </si>
  <si>
    <t>Total a vencer</t>
  </si>
  <si>
    <t>Con plazos vencidos</t>
  </si>
  <si>
    <t>Totales</t>
  </si>
  <si>
    <t>Ejercicio anterior</t>
  </si>
  <si>
    <t>ANEXO III – BIENES DE USO</t>
  </si>
  <si>
    <t>Valores de incorporación</t>
  </si>
  <si>
    <t>Depreciaciones acumuladas</t>
  </si>
  <si>
    <t>Valores netos al cierre</t>
  </si>
  <si>
    <t>Al inicio</t>
  </si>
  <si>
    <t>Altas</t>
  </si>
  <si>
    <t>Transferencias</t>
  </si>
  <si>
    <t>Bajas</t>
  </si>
  <si>
    <t>Revalúo</t>
  </si>
  <si>
    <t>Al cierre</t>
  </si>
  <si>
    <t>Del ejercicio</t>
  </si>
  <si>
    <t>Pérdidas por desvalorización</t>
  </si>
  <si>
    <t>Instalaciones</t>
  </si>
  <si>
    <t>Maquinarias</t>
  </si>
  <si>
    <t>Rodados</t>
  </si>
  <si>
    <t>Herramientas</t>
  </si>
  <si>
    <t>Muebles y útiles</t>
  </si>
  <si>
    <t>Inmuebles en arrendamientos financieros</t>
  </si>
  <si>
    <t>Otros bienes  en arrendamientos financieros</t>
  </si>
  <si>
    <t>Obras en curso</t>
  </si>
  <si>
    <t>Anticipos por compra bienes de uso</t>
  </si>
  <si>
    <t>Total ejercicio actual</t>
  </si>
  <si>
    <t>Anexo IV : ACTIVOS INTANGIBLES</t>
  </si>
  <si>
    <t xml:space="preserve">RUBROS </t>
  </si>
  <si>
    <t>VALOR AL INICIO</t>
  </si>
  <si>
    <t>ALTAS</t>
  </si>
  <si>
    <t>BAJAS</t>
  </si>
  <si>
    <t>VALOR DE 
CIERRE</t>
  </si>
  <si>
    <t>DEPRECIACIONES</t>
  </si>
  <si>
    <t>Pérdidas (Reversión de pérdidas) por desvalorización</t>
  </si>
  <si>
    <t>VALOR RESIDUAL ACTUAL</t>
  </si>
  <si>
    <t>VALOR RESIDUAL ANTERIOR</t>
  </si>
  <si>
    <t>ACUMULADAS AL INICIO</t>
  </si>
  <si>
    <t>DEL EJERCICIO</t>
  </si>
  <si>
    <t>ACUMULADAS CIERRE</t>
  </si>
  <si>
    <t>TOTALES</t>
  </si>
  <si>
    <t>ANEXO V –PROPIEDADES DE INVERSIÓN (cuando la entidad aplique el modelo de valor razonable)</t>
  </si>
  <si>
    <t>Saldos finales</t>
  </si>
  <si>
    <t>Saldos iniciales</t>
  </si>
  <si>
    <t>Diferencias de medición</t>
  </si>
  <si>
    <t>Otros ajustes</t>
  </si>
  <si>
    <t>Terrenos</t>
  </si>
  <si>
    <t>Edificios</t>
  </si>
  <si>
    <t>Otras propiedades de inversión</t>
  </si>
  <si>
    <t xml:space="preserve">Anticipos por compra </t>
  </si>
  <si>
    <t>ANEXO VI – PROPIEDADES DE INVERSIÓN (cuando la entidad aplique el modelo de costo)</t>
  </si>
  <si>
    <t>Valor razonable</t>
  </si>
  <si>
    <t>EP o EM puede no relevar</t>
  </si>
  <si>
    <t>ANEXO VII – PREVISIONES</t>
  </si>
  <si>
    <t>Saldos al inicio del ejercicio actual</t>
  </si>
  <si>
    <t>Aumentos</t>
  </si>
  <si>
    <t>Disminuciones</t>
  </si>
  <si>
    <t>Saldos al cierre del ejercicio actual</t>
  </si>
  <si>
    <t>Saldos al cierre del ejercicio anterior</t>
  </si>
  <si>
    <t>Por transcurso del tiempo</t>
  </si>
  <si>
    <t>Otros</t>
  </si>
  <si>
    <t>Por su uso</t>
  </si>
  <si>
    <t>Por reversiones de importes no utilizados</t>
  </si>
  <si>
    <t>DEDUCIDAS DEL ACTIVO</t>
  </si>
  <si>
    <t>Corrientes</t>
  </si>
  <si>
    <t>Otras previsiones</t>
  </si>
  <si>
    <t>No corrientes</t>
  </si>
  <si>
    <t>Previsión para desvalorización bienes de uso</t>
  </si>
  <si>
    <t>Previsión para desvalorización activos intangibles</t>
  </si>
  <si>
    <t>Otras Previsiones</t>
  </si>
  <si>
    <t>Total previsiones del activo</t>
  </si>
  <si>
    <t xml:space="preserve">INCLUIDAS EN EL PASIVO </t>
  </si>
  <si>
    <t>Previsiones para juicios</t>
  </si>
  <si>
    <t>Previsiones para garantías</t>
  </si>
  <si>
    <t>Total previsiones del pasivo</t>
  </si>
  <si>
    <t>ANEXO VIII :   COSTO DE LOS BIENES VENDIDOS Y SERVICIOS PRESTADOS</t>
  </si>
  <si>
    <t xml:space="preserve">Existencia Inicial </t>
  </si>
  <si>
    <t>Mas:</t>
  </si>
  <si>
    <t>Costos de producción según (Anexo IX)</t>
  </si>
  <si>
    <t>Costos financieros activados</t>
  </si>
  <si>
    <t>Resultado por tenencia de bienes de cambio</t>
  </si>
  <si>
    <t>Compras</t>
  </si>
  <si>
    <t>Mermas</t>
  </si>
  <si>
    <t>Costos improductivos</t>
  </si>
  <si>
    <t>Menos:</t>
  </si>
  <si>
    <t xml:space="preserve">Existencia Final </t>
  </si>
  <si>
    <t>COSTO DE LOS BIENES VENDIDOS</t>
  </si>
  <si>
    <t>GASTOS POR LA PRESTACION DE SERVICIOS (Anexo IX)</t>
  </si>
  <si>
    <t>COSTO DE LOS BIENES VENDIDOS Y SERVICIOS PRESTADOS</t>
  </si>
  <si>
    <t>ANEXO IX : COSTO DE PRODUCCION Y GASTOS CLASIFICADOS POR SU NATURALEZA</t>
  </si>
  <si>
    <t>RUBROS</t>
  </si>
  <si>
    <t>COSTO DE PRODUCCION</t>
  </si>
  <si>
    <t>GASTOS POR PRESTACION DE SERVICIOS</t>
  </si>
  <si>
    <t>GASTOS DE COMERCIALIZACION</t>
  </si>
  <si>
    <t>GASTOS DE ADMINISTRACION</t>
  </si>
  <si>
    <t>OTROS GASTOS</t>
  </si>
  <si>
    <t>TOTAL ACTUAL</t>
  </si>
  <si>
    <t>TOTAL ANTERIOR</t>
  </si>
  <si>
    <t xml:space="preserve">Sueldos y Jornales </t>
  </si>
  <si>
    <t>Contribuciones patronales</t>
  </si>
  <si>
    <t>Asignación No remunerativa</t>
  </si>
  <si>
    <t>Aseguradora Riesgos de Trabajo</t>
  </si>
  <si>
    <t>Papelería y Gastos de Oficina</t>
  </si>
  <si>
    <t>Elementos de Limpieza</t>
  </si>
  <si>
    <t>Materiales eléctricos</t>
  </si>
  <si>
    <t>Honorarios Profesionales</t>
  </si>
  <si>
    <t>Honorarios judiciales</t>
  </si>
  <si>
    <t>Carga de matafuegos</t>
  </si>
  <si>
    <t>Ferretería Industrial</t>
  </si>
  <si>
    <t xml:space="preserve">Mantenimiento Cuenta Bancaria </t>
  </si>
  <si>
    <t>Impuesto Ley 25413-Deb y Cred bancarios</t>
  </si>
  <si>
    <t>Impuesto de Sellos Provinciales</t>
  </si>
  <si>
    <t>Retenciones Perdidas</t>
  </si>
  <si>
    <t>Otros Gastos</t>
  </si>
  <si>
    <t>Servicio de Internet</t>
  </si>
  <si>
    <t>Flete</t>
  </si>
  <si>
    <t>Equipo de trabajo</t>
  </si>
  <si>
    <t>Combustibles</t>
  </si>
  <si>
    <t xml:space="preserve">Impuesto a los ingresos brutos </t>
  </si>
  <si>
    <t>Descuento pago en término Ing Brutos SJ</t>
  </si>
  <si>
    <t>Tasa a la actividad comercial</t>
  </si>
  <si>
    <t>Alquileres Cedidos</t>
  </si>
  <si>
    <t>Seguro Contra incendio</t>
  </si>
  <si>
    <t>Consumo agua potable</t>
  </si>
  <si>
    <t>Consumo Energía Eléctrica</t>
  </si>
  <si>
    <t>Servicios publicitarios</t>
  </si>
  <si>
    <t>Arancel Tarjeta de Crédito</t>
  </si>
  <si>
    <t>Servicio de Posnet</t>
  </si>
  <si>
    <t>TOTAL EJERCICIO ACTUAL</t>
  </si>
  <si>
    <t>TOTAL EJERCICIO ANTERIOR</t>
  </si>
  <si>
    <t>ANEXO X– TRANSACCIONES Y SALDOS DE PARTES RELACIONADAS</t>
  </si>
  <si>
    <t>TRANSACCIONES:                                 Parte relacionadas</t>
  </si>
  <si>
    <t>Compras de bienes y servicios</t>
  </si>
  <si>
    <t>Venta de bienes y servicios</t>
  </si>
  <si>
    <t>Préstamos otorgados</t>
  </si>
  <si>
    <t>Acuerdos sobre arrendamientos financieros</t>
  </si>
  <si>
    <t>Préstamos recibidos</t>
  </si>
  <si>
    <t>SALDOS  Parte relacionadas</t>
  </si>
  <si>
    <t>CREDITO(DEUDA) CIERRE DE EJERCICIO ACTUAL</t>
  </si>
  <si>
    <t>CREDITO(DEUDA) CIERRE DE EJERCICIO ANTERIOR</t>
  </si>
  <si>
    <t>Entidad controlante</t>
  </si>
  <si>
    <t>Entidades que ejercen control conjunto</t>
  </si>
  <si>
    <t>Entidades que ejercen influencia significativa</t>
  </si>
  <si>
    <t>Personal clave de dirección</t>
  </si>
  <si>
    <t>Otras partes relacionadas</t>
  </si>
  <si>
    <t xml:space="preserve"> Entidades que ejercen influencia significativa</t>
  </si>
  <si>
    <t>ANEXO XI - INVERSIONES FINANCIERAS ,OTRAS INVERSIONES ,PARTICIPACIONES SUBSIDIARIAS, NEGOCIOS CONJUNTOS SOCIETARIAS Y ASOCIADO</t>
  </si>
  <si>
    <t>Información sobre el Emisor</t>
  </si>
  <si>
    <t>Detalle</t>
  </si>
  <si>
    <t>Clase</t>
  </si>
  <si>
    <t>Valor</t>
  </si>
  <si>
    <t>Cantidad</t>
  </si>
  <si>
    <t xml:space="preserve">Valor </t>
  </si>
  <si>
    <t>Último Ejercicio</t>
  </si>
  <si>
    <t>Nominal</t>
  </si>
  <si>
    <t xml:space="preserve">de </t>
  </si>
  <si>
    <t>Patrimonial</t>
  </si>
  <si>
    <t>Actividad</t>
  </si>
  <si>
    <t>Fecha</t>
  </si>
  <si>
    <t>Cap.</t>
  </si>
  <si>
    <t>Res.</t>
  </si>
  <si>
    <t>Pat.</t>
  </si>
  <si>
    <t>Cotización</t>
  </si>
  <si>
    <t>Proporcional</t>
  </si>
  <si>
    <t>Principal</t>
  </si>
  <si>
    <t>Social</t>
  </si>
  <si>
    <t>Ejerc.</t>
  </si>
  <si>
    <t>Neto</t>
  </si>
  <si>
    <t>Total Inversiones Corrientes</t>
  </si>
  <si>
    <t>Total Inversiones No Corrientes</t>
  </si>
  <si>
    <t>NOTAS A LOS ESTADOS CONTABLES</t>
  </si>
  <si>
    <t xml:space="preserve">1.     Notas generales </t>
  </si>
  <si>
    <t>1.1. Bases de preparación de los estados contables</t>
  </si>
  <si>
    <t>Alternativa Nº 1; Adopción del enfoque retroactivo simplificado para la aplicación inicial de la norma</t>
  </si>
  <si>
    <t>Esta resolución fue aplicada por la entidad a partir del 01/01/X5 utilizando el enfoque retroactivo simplificado, por lo que la entidad ha aplicado los cambios de la norma retroactivamente sólo readecuando las cifras comparativas incluidas en el estado de situación patrimonial y notas y anexos relacionados. (Corresponde en caso únicamente de que la aplicación de la NUA haya generado cambios de presentación, reconocimiento y/o medición).</t>
  </si>
  <si>
    <t>La diferencia entre las cifras contables previas y las cifras iniciales nuevas resultantes de la aplicación inicial de la norma, se reconoce como un ajuste en los saldos iniciales que se presenten en el estado de evolución de patrimonio neto y en el estado de flujos de efectivo (de corresponder) como “Modificaciones de resultados de ejercicios anteriores”. (Corresponde en caso únicamente de que la aplicación de la NUA genere cambios en los criterios de medición).</t>
  </si>
  <si>
    <t xml:space="preserve">31/12/X4 </t>
  </si>
  <si>
    <t>Patrimonio Neto según Normas anteriores</t>
  </si>
  <si>
    <t>Ajuste bienes de cambio (a)</t>
  </si>
  <si>
    <t>…………………………… (b)</t>
  </si>
  <si>
    <t>…………………………….(c)</t>
  </si>
  <si>
    <t xml:space="preserve">Patrimonio Neto según RT 54 </t>
  </si>
  <si>
    <t>a)      Corresponde principalmente al efecto en el resultado por el cambio en el criterio de medición de los bienes de cambio, siendo que anteriormente se medían considerando el costo de reposición y bajo la RT 54 se optó por medirlos al costo</t>
  </si>
  <si>
    <t>b)      …………………………………</t>
  </si>
  <si>
    <t>c)      …………………………………</t>
  </si>
  <si>
    <t>Adicionalmente, se detallan las principales reclasificaciones de presentación originadas por la aplicación de la RT 54 en el Estado de situación patrimonial: (Corresponde en caso únicamente de que la aplicación de la NUA genere cambios en los criterios de presentación)</t>
  </si>
  <si>
    <t>a) El saldo de $ X correspondiente a créditos impositivos que se presentaba en el rubro “Otros créditos” del Estado de situación patrimonial, se reclasificó al rubro “Créditos impositivos”.</t>
  </si>
  <si>
    <t>b) La entidad ha discontinuado de forma prospectiva con el método de revaluación para bienes de uso para los rodados considerando el último valor revaluado como costo atribuido de cada activo y transfiere a resultados no asignados el importe reconocido como “saldo por revaluación”</t>
  </si>
  <si>
    <t>Alternativa Nº 2; Adopción del enfoque retroactivo integral para la aplicación inicial de la norma</t>
  </si>
  <si>
    <t>1.2. Clasificación de la entidad</t>
  </si>
  <si>
    <t>Alternativa 1)</t>
  </si>
  <si>
    <t xml:space="preserve">De acuerdo con lo establecido por la referida norma, la entidad reviste el carácter de entidad pequeña </t>
  </si>
  <si>
    <t>Exteriorizar si la entidad ha seleccionado políticas contables de un nivel superior</t>
  </si>
  <si>
    <t>Alternativa 2)</t>
  </si>
  <si>
    <t xml:space="preserve">De acuerdo con lo establecido por la referida norma, la entidad reviste el carácter de entidad mediana </t>
  </si>
  <si>
    <t>Alternativa 3)</t>
  </si>
  <si>
    <t>De acuerdo con lo establecido por la referida norma, la entidad no reviste el carácter de pequeña ni mediana</t>
  </si>
  <si>
    <t>1.3. Unidad de medida</t>
  </si>
  <si>
    <t>Información general</t>
  </si>
  <si>
    <t>Los presentes estados contables han sido preparados en moneda homogénea a fecha de cierre del presente ejercicio, reconociendo en forma integral los efectos de la inflación de conformidad con lo establecido en la RT 54, en virtud de haberse determinado la existencia de un contexto de alta inflación.</t>
  </si>
  <si>
    <t>Con fines comparativos, se incluyen cifras patrimoniales al cierre del ejercicio anterior y de resultados, de evolución del patrimonio neto y de flujos de efectivo, por el ejercicio económico finalizado en esa fecha. Dichas cifras han sido expresadas en moneda de cierre del presente ejercicio, de acuerdo con lo señalado en el párrafo siguiente, a fin de permitir su comparabilidad y sin que el ajuste practicado modifique las decisiones tomadas con base en la información contable correspondiente al ejercicio comparativo.</t>
  </si>
  <si>
    <t>Descripción del proceso de expresión a moneda de cierre</t>
  </si>
  <si>
    <t>A efectos de expresar las diferentes partidas y rubros que integran los estados contables, la entidad deberá, entre otras cosas:</t>
  </si>
  <si>
    <t>·       Determinar el momento de origen de las partidas (o el momento de su último ajuste, según corresponda).</t>
  </si>
  <si>
    <t xml:space="preserve">·       Calcular los coeficientes de ajuste aplicables. A tal efecto se utiliza el índice de precios FACPCE. La variación del índice utilizado para el ajuste de los estados contables ha sido del 30 % en el ejercicio económico finalizado el 31/12/X5 y del 50 % el ejercicio comparativo. </t>
  </si>
  <si>
    <t>·       Aplicar los coeficientes de ajuste a los importes de las partidas anticuadas para expresarlas en moneda de cierre. A este respecto, las partidas que deberán ajustarse serán aquellas que no estén expresadas en moneda de cierre.</t>
  </si>
  <si>
    <t>La aplicación del proceso de ajuste por inflación establecido en la RT 54 permite el reconocimiento de las ganancias y pérdidas derivadas del mantenimiento de activos y pasivos expuestos a los cambios en el poder adquisitivo de la moneda a lo largo del ejercicio. Tales ganancias y pérdidas se exponen en el rubro “Otros resultados financieros y por tenencia (incluyendo el RECPAM)” del Estado de Resultados.</t>
  </si>
  <si>
    <t>1.4. Dispensas</t>
  </si>
  <si>
    <t>Para la preparación de los presentes estados contables, el órgano de administración de la entidad ha utilizado las siguientes simplificaciones dispuestas por la RT 54:</t>
  </si>
  <si>
    <t>p460</t>
  </si>
  <si>
    <t>p470</t>
  </si>
  <si>
    <t>p475</t>
  </si>
  <si>
    <t>p491</t>
  </si>
  <si>
    <t>p203 204</t>
  </si>
  <si>
    <t>p175</t>
  </si>
  <si>
    <t>p557 554</t>
  </si>
  <si>
    <t>p234</t>
  </si>
  <si>
    <t>p160</t>
  </si>
  <si>
    <t>p148</t>
  </si>
  <si>
    <t>p242</t>
  </si>
  <si>
    <t>Los presentes estados contables deben ser leídos e interpretados considerando las limitaciones que la utilización de las dispensas antes mencionadas podría provocar sobre la información en ellos contenida.</t>
  </si>
  <si>
    <t>1.5. Uso de estimaciones en la preparación de los presentes estados contables</t>
  </si>
  <si>
    <t>La preparación de estados contables requiere que el órgano de administración de la entidad realice estimaciones y evaluaciones que afectan el monto de los activos y pasivos registrados y los activos y pasivos contingentes revelados a la fecha de cierre, como así también los ingresos y egresos registrados en el ejercicio. Los resultados reales futuros pueden diferir de las estimaciones y evaluaciones realizadas a la fecha de preparación de los presentes estados contables.</t>
  </si>
  <si>
    <t>1.6. Información comparativa</t>
  </si>
  <si>
    <t>Se han reclasificado ciertas cifras patrimoniales, y realizado ciertos ajustes sobre ellas, como también nuevas revelaciones con motivo de los cambios en las políticas contables mencionadas en la Nota 1.1.(Título opcional en caso únicamente de que la aplicación de la NUA haya generado cambios de presentación, reconocimiento y medición).</t>
  </si>
  <si>
    <t xml:space="preserve">1.7.Modificación a la información de ejercicios anteriores </t>
  </si>
  <si>
    <t xml:space="preserve">Completar (de corresponder): Información a revelar sobre modificación a la información de ejercicios anteriores </t>
  </si>
  <si>
    <t xml:space="preserve">1.8.Empresa en marcha </t>
  </si>
  <si>
    <t>Completar (de corresponder): Información a revelar sobre la existencia de incertidumbres significativas relativas a eventos o condiciones que aporten dudas importantes sobre la posibilidad de que la entidad siga funcionando normalmente en el futuro previsible</t>
  </si>
  <si>
    <t>2.     Políticas contables sobre criterios de medición contable (sólo sobre los rubros que tengan saldo en el ejercicio actual y/o comparativo)</t>
  </si>
  <si>
    <t>2.1. Activos y pasivos en moneda extranjera</t>
  </si>
  <si>
    <t>Los activos y pasivos en moneda extranjera han sido medidos al tipo de cambio correspondiente a la fecha de cierre de los estados contables.</t>
  </si>
  <si>
    <t>2.2. Caja y bancos</t>
  </si>
  <si>
    <t>El efectivo disponible y los saldos en bancos han sido medidos por su importe nominal.</t>
  </si>
  <si>
    <t>2.3. Inversiones financieras</t>
  </si>
  <si>
    <t>Acciones u otros instrumentos de patrimonio emitidos por entidades sobre las que no se posee control, control conjunto ni influencia significativa</t>
  </si>
  <si>
    <t>Acciones u otros instrumentos de patrimonio emitidos por entidades sobre las que no se posee control, control conjunto ni influencia significativa a su valor razonable</t>
  </si>
  <si>
    <t xml:space="preserve">Acciones u otros instrumentos de patrimonio emitidos por entidades sobre las que no se posee control, control conjunto ni influencia significativa a su cotización sucedánea </t>
  </si>
  <si>
    <t>Acciones u otros instrumentos de patrimonio emitidos por entidades sobre las que no se posee  control, control conjunto ni influencia significativa  su costo de adquisición menos los dividendos en efectivo o en especie declarados y no pagadas hasta el momento de reconocimiento</t>
  </si>
  <si>
    <t>Títulos públicos o privados o plazos fijos</t>
  </si>
  <si>
    <t>Títulos públicos o privados o plazos fijos a su valor razonable</t>
  </si>
  <si>
    <t>Títulos públicos o privados o plazos fijos a su cotización</t>
  </si>
  <si>
    <t xml:space="preserve">Títulos públicos o privados o plazos fijos al costo amortizado </t>
  </si>
  <si>
    <t>Inversiones financieras provenientes de transacciones entre partes relacionadas</t>
  </si>
  <si>
    <t>Según condiciones pactadas</t>
  </si>
  <si>
    <t xml:space="preserve">Según lo establecido para transacciones entre partes independientes </t>
  </si>
  <si>
    <t>Dispensas ente pequeño o mediano</t>
  </si>
  <si>
    <t>1.Valor razonable  de las inversiones financieras medidas al costo amortizado que cotizan en un mercado activo</t>
  </si>
  <si>
    <t>2, No expone en el Anexo II los importes en función de los plazos de vencimiento o rescate ni las tasas de interés explicitas o implicitas por categoría de inversiones cuya medición se efectuó al costo amortizado ni el promedio por categoría cuando existe mas de una</t>
  </si>
  <si>
    <t>Valor recuperable</t>
  </si>
  <si>
    <t xml:space="preserve">2.4. Créditos en moneda </t>
  </si>
  <si>
    <t>Alternativa 1) para todos los entes</t>
  </si>
  <si>
    <t>Los créditos en moneda, distintos de los derechos a facturar a clientes y de los derechos de reembolso  se miden al valor nominal netos de la previsión por desvalorización, de corresponder. La entidad no segregó componentes financieros implícitos en el momento del reconocimiento.</t>
  </si>
  <si>
    <t>Alternativa 2) para todos los entes</t>
  </si>
  <si>
    <t>Los créditos en moneda, distintos de los derechos a facturar a clientes y de los derechos de reembolso  se miden al costo amortizado netos de la previsión por desvalorización, de corresponder. Se pactaron componentes financieros explícitos en el momento del reconocimiento. En la medición inicial segregó componentes financieros implícitos. En la medición inicial la entidad midió al valor descontadp de los flujos de efectivo futuros mediante una tasa de interés de mercado. Se utiliza la misma tasa de interés que utilizó en la medición inicial si el tipo pactado fuera fijo. Utilizará la tasa de interés efectiva que sea consistente con la tasa que correponda aplicar según lo establecido en el contrato si el tipo pactado fuera variable.</t>
  </si>
  <si>
    <t>Alternativa 3) la entidad no es pequeña o mediana</t>
  </si>
  <si>
    <t xml:space="preserve">Los créditos en moneda, distintos de los derechos a facturar a clientes y de los derechos de reembolso  se miden al valor razonable, La entidad tiene la intención y factibilidad de negociarlos, cederlos o transferirlos anticipadamente. Puede acceder a un mercado existente para la realización anticipada de sus créditos. Su conducta o modalidad operativa es revelada por hechos anteriores o posteriores a la fecha de los estados contables. </t>
  </si>
  <si>
    <t>Los derechos de reembolso se miden por el menor de los siguientes importes a) el importe originalmente reconocido b) la suma que espera recuperar como consecuencia del desembolso futuro.</t>
  </si>
  <si>
    <t>A la fecha de cierre de cada ejercicio, se evalúa si existen indicios de desvalorización de los rubros mencionados, y se procede al reconocimiento de las pérdidas por desvalorización en el resultado del período en caso de que su importe contable supere su valor recuperable. Se han considerado los siguientes indicios de deterioro:</t>
  </si>
  <si>
    <t xml:space="preserve">a) Dificultades financieras significativas del deudor. </t>
  </si>
  <si>
    <t xml:space="preserve">b) Incumplimientos o infracciones de los acuerdos o contratos celebrados. </t>
  </si>
  <si>
    <t xml:space="preserve">c) Probabilidad de que el deudor inicie un proceso concursal o quiebre. </t>
  </si>
  <si>
    <t xml:space="preserve">d) Cambios adversos en el entorno económico, tecnológico o legal. </t>
  </si>
  <si>
    <t xml:space="preserve">e) Probabilidad de compensar los créditos con obligaciones futuras. </t>
  </si>
  <si>
    <t>La previsión para desvalorización de las cuentas por cobrar se calcula en función de la antigüedad de la cartera, la evolución de las cobranzas y el análisis individual de riesgo de incobrabilidad.</t>
  </si>
  <si>
    <t xml:space="preserve">La previsión para desvalorización de los créditos impositivos se calcula en función de las proyecciones impositivas y las posibilidades de su utilización futura. </t>
  </si>
  <si>
    <t xml:space="preserve">Refinanciación de créditos en moneda: </t>
  </si>
  <si>
    <t>Si una entidad refinancia un crédito en moneda y el crédito después de la refinanciación es sustancialmente diferente respecto del crédito antes de la refinanciación:</t>
  </si>
  <si>
    <t>a) dará de baja al activo preexistente;</t>
  </si>
  <si>
    <t>b) reconocerá un nuevo crédito</t>
  </si>
  <si>
    <t>c) reconocerá en el resultado del ejercicio de la refinanciación:</t>
  </si>
  <si>
    <t>(i) la diferencia entre los importes del crédito dado de baja y del nuevo crédito; y</t>
  </si>
  <si>
    <t>(ii) cualquier costo incurrido en la refinanciación por la entidad</t>
  </si>
  <si>
    <t>a) recalculará el valor contable como el valor actual de los nuevos flujos de efectivo descontados a la tasa de interés efectiva del crédito original;</t>
  </si>
  <si>
    <t>b) reconocerá inmediatamente en el resultado del ejercicio de la refinanciación la diferencia entre el importe resultante de a) y el valor contable previo a la modificación; y</t>
  </si>
  <si>
    <t>c) ajustará el importe del crédito adicionando cualquier costo incurrido en la refinanciación, y lo amortizará a lo largo de la duración del nuevo crédito.</t>
  </si>
  <si>
    <t>a) mantendrá el valor contable del crédito, ajustado por los costos incurridos por la entidad a causa de la refinanciación; y</t>
  </si>
  <si>
    <t>b) modificará la tasa de interés de forma prospectiva, sin que dé lugar al reconocimiento de ningún resultado inmediato por la refinanciación.</t>
  </si>
  <si>
    <t xml:space="preserve">2.5. Créditos en especie </t>
  </si>
  <si>
    <t>2.6. Bienes de cambio</t>
  </si>
  <si>
    <t xml:space="preserve">Bienes de cambio adquiridos, o recibidos mediante aportes, donaciones, trueques o canjes </t>
  </si>
  <si>
    <t xml:space="preserve">Alternativa 1) </t>
  </si>
  <si>
    <t xml:space="preserve">     Los bienes de cambio adquiridos o recibidos mediante aportes, donaciones, trueques o canjes se miden a su costo de adquisición determinado mediante la técnica primero entrado y primero salido </t>
  </si>
  <si>
    <t>El valor registrado de los bienes de cambio no supera su valor recuperable estimado en las condiciones actuales. Todos los bienes se encuentran reexpresados a la fecha de cierre de acuerdo a lo indicado en la Nota 1.3.</t>
  </si>
  <si>
    <t xml:space="preserve">Alternativa 2) </t>
  </si>
  <si>
    <t xml:space="preserve">     Los bienes de cambio adquiridos o recibidos mediante aportes, donaciones, trueques o canjes se miden a su costo de adquisición determinado mediante la técnica identificación específica. </t>
  </si>
  <si>
    <t xml:space="preserve">Alternativa 3) </t>
  </si>
  <si>
    <t xml:space="preserve">     Los bienes de cambio adquiridos o recibidos mediante aportes, donaciones, trueques o canjes se miden a su costo de adquisición determinado mediante la técnica costo promedio ponderado. </t>
  </si>
  <si>
    <t xml:space="preserve">Alternativa 4) </t>
  </si>
  <si>
    <t xml:space="preserve">     Los bienes de cambio adquiridos, o recibidos mediante aportes, donaciones, trueques o canjes se miden a su costo de reposición. </t>
  </si>
  <si>
    <t xml:space="preserve">     Los bienes de cambio adquiridos, o recibidos mediante aportes, donaciones, trueques o canjes se miden a su costo de la última compra</t>
  </si>
  <si>
    <t>Bienes de cambio producidos o construidos o que se encuentran en proceso de producción o construcción</t>
  </si>
  <si>
    <t>Los bienes de cambio producidos o construidos o que se encuentran en proceso de producción o construcción se miden al costo de producción o construcción</t>
  </si>
  <si>
    <t>Los bienes de cambio producidos o construidos o que se encuentran en proceso de  producción o construcción se miden al costo de reproducción y/o reconstrucción</t>
  </si>
  <si>
    <t>Bienes de cambio fungibles con mercado activo y comercializables sin esfuerzo significativo incluyendo productos agropecuarios después de concluida la cosecha, recolección, obtención o faena</t>
  </si>
  <si>
    <t>Los bienes de cambio fungibles con mercado activo y comercializables sin esfuerzo significativo incluyendo productos agropecuarios después de concluida la cosecha, recolección, obtención o faena se miden por su valor neto de realización.</t>
  </si>
  <si>
    <t>Una entidad utilizará el mismo criterio para todos los bienes de cambio, excepto que existan razones fundadas que justifiquen el uso de distintos criterios que se informan en notas</t>
  </si>
  <si>
    <t>Se elimina en cuanto al criterio de medición específico el grupo de bienes de cambio sobre los que se hayan recibido anticipos que fijan precio y las condiciones contractuales de la operación aseguren la efectiva concreción de la venta y de la ganancia.</t>
  </si>
  <si>
    <t>Respecto de los bienes de cambio en producción o construcción mediante un proceso prolongado se cambia la forma de exposición de cuentas patrimoniales y de resultados involucradas a través de la incorporación de “Derechos a facturar a clientes“</t>
  </si>
  <si>
    <t>2.7. Bienes de uso</t>
  </si>
  <si>
    <t>Los bienes de uso están medidos a su costo de adquisición reexpresado de acuerdo a lo indicado en la Nota 1.3, neto de sus depreciaciones acumuladas. Las depreciaciones han sido calculadas sobre los valores reexpresados de los respectivos activos.</t>
  </si>
  <si>
    <t>Las depreciaciones están calculadas por el método de la línea recta en base a la vida útil estimada de los bienes, aplicando tasas anuales suficientes para extinguir sus valores al final de dicha vida útil.</t>
  </si>
  <si>
    <t xml:space="preserve">     Los bienes de uso están medidos de acuerdo al modelo de revaluación. Al respecto se informa:</t>
  </si>
  <si>
    <t>a) fechas en las cuales revaluó cada una de las clases de bienes de uso;</t>
  </si>
  <si>
    <t>b)indicación acerca de si la revaluación se practicó con personal propio o los servicios de un tasador o especialista en valuaciones, idóneo e independiente respecto de la entidad;</t>
  </si>
  <si>
    <t>c) detalle de los métodos e hipótesis significativas utilizadas en la estimación del valor razonable de los bienes revaluados;</t>
  </si>
  <si>
    <t>d) manifestación acerca de las bases utilizadas para determinar el valor razonable (precios observables en un mercado activo, transacciones de mercado recientes o técnicas de valuación)</t>
  </si>
  <si>
    <t>e) importe que hubiera correspondido informar en el estado de situación patrimonial para cada clase de bienes de uso revaluada, si no hubiese revaluado tales activos;</t>
  </si>
  <si>
    <t>f) movimientos del saldo por revaluación registrados durante el ejercicio, así como la afirmación de que su saldo no es distribuible ni capitalizable mientras permanezca como tal;</t>
  </si>
  <si>
    <t>g) proporción de vida útil consumida correspondiente a dichos activos y el importe que la entidad podría haber transferido a resultados no asignados a la fecha de los estados contables, cuando opte por no transferir el saldo por revaluación a los resultados no asignados en función al consumo o a la baja de los activos revaluados; y</t>
  </si>
  <si>
    <t>h) fecha de aprobación por organismos de control, cuando es requerida por regulaciones administrativas o legales.</t>
  </si>
  <si>
    <t>2.8. Propiedades de Inversion</t>
  </si>
  <si>
    <t>Las propiedades de inversión están medidas a su costo de adquisición reexpresado de acuerdo con lo indicado en la Nota 1.3, netos de sus depreciaciones acumuladas. Las depreciaciones han sido calculadas sobre los valores reexpresados de los respectivos activos.</t>
  </si>
  <si>
    <t xml:space="preserve">Las depreciaciones están calculadas por el método de la línea recta en base a la vida útil estimada de los bienes, aplicando tasas anuales suficientes para extinguir sus valores al final de dicha vida útil. </t>
  </si>
  <si>
    <t xml:space="preserve">Las propiedades de inversión están medidas a su valor razonable. A tal efecto se informa: </t>
  </si>
  <si>
    <t>a) el detalle de los métodos e hipótesis significativas utilizadas en la estimación del valor razonable;</t>
  </si>
  <si>
    <t>b) una manifestación acerca de las bases utilizadas para determinar el valor razonable (precios observables en un mercado activo, transacciones de mercado recientes o técnicas de valuación);</t>
  </si>
  <si>
    <t>c) una indicación acerca de si la revaluación se practicó con personal propio o los servicios de un tasador o especialista en valuaciones, idóneo e independiente respecto de la entidad; y</t>
  </si>
  <si>
    <t>d) el importe que hubiera correspondido informar en el estado de situación patrimonial, si no hubiese optado por esta política contable</t>
  </si>
  <si>
    <t>2.9. Activos Intangibles (distintos de la llave de negocio)</t>
  </si>
  <si>
    <t>Alternativa 1) Si tienen vida útil definida</t>
  </si>
  <si>
    <t>Los activos intangibles están medidos a su costo de adquisición o desarrollo reexpresado de acuerdo a lo indicado en la Nota 1.3, netos de sus amortizaciones acumuladas. Las amortizaciones han sido calculadas sobre los valores reexpresados de los respectivos activos.</t>
  </si>
  <si>
    <t>Alternativa 2 ) Si no tienen vida útil definida</t>
  </si>
  <si>
    <t xml:space="preserve">    Los activos intangibles están medidos a su costo de adquisición o desarrollo</t>
  </si>
  <si>
    <t>2.10. Activos no corrientes mantenidos para la venta</t>
  </si>
  <si>
    <t xml:space="preserve">Los activos no corrientes mantenidos para la venta son medidos  de acuerdo con el menor de los siguientes criterios: </t>
  </si>
  <si>
    <t xml:space="preserve">a)medición contable que tenía el bien al momento de su reclasificación; y </t>
  </si>
  <si>
    <t>b)su valor neto de realización</t>
  </si>
  <si>
    <t xml:space="preserve">En los casos de medición sobre la base del valor neto de realización , una entidad revelará la siguiente información: </t>
  </si>
  <si>
    <t xml:space="preserve">a) fechas en las cuales midió cada uno de los activos no corrientes mantenidos para la venta (incluyendo los retirados de servicio); </t>
  </si>
  <si>
    <t xml:space="preserve">b) indicación acerca de si practicó la medición con personal propio o mediante los servicios de un tasador o especialista en valuaciones, idóneo e independiente respecto de la entidad; </t>
  </si>
  <si>
    <t>c) detalle de los métodos e hipótesis significativas utilizadas en la estimación del valor neto de realización;</t>
  </si>
  <si>
    <t>d) manifestación acerca de las bases utilizadas para medir el valor neto de realización (precios observables en un mercado activo, transacciones de mercado recientes o técnicas de valuación); y</t>
  </si>
  <si>
    <t>e) sumas reconocidas en resultados como consecuencia de la medición a valor neto de realización o por el consumo de los activos no corrientes mantenidos para la venta (incluyendo los retirados de servicio</t>
  </si>
  <si>
    <t>2.11. Otras inversiones</t>
  </si>
  <si>
    <t>Las otras inversiones se miden a su valor razonable</t>
  </si>
  <si>
    <t>Las otras inversiones se miden a su cotización sucedánea por no poder determinar su valor razonable</t>
  </si>
  <si>
    <t>Las otras inversiones se miden al costo de adquisición</t>
  </si>
  <si>
    <t>2.12 Valor recuperable de los Bienes de Uso, Propiedades de inversión y Activos intangibles</t>
  </si>
  <si>
    <t xml:space="preserve">La entidad evalúa en cada cierre la existencia de indicios de deterioro que puedan determinar la necesidad de comparar la medición contable de los activos mencionados con su valor recuperable a nivel global, excepto en el caso que el resultado obtenido en cada uno de los últimos tres ejercicios (incluido el actual) sea positivo.  </t>
  </si>
  <si>
    <t>En el presente ejercicio, la entidad no ha identificado indicios de deterioro.</t>
  </si>
  <si>
    <t>2.13. Deudas con proveedores de bienes y servicios</t>
  </si>
  <si>
    <t xml:space="preserve">Se miden a su costo amortizado, utilizando la misma tasa de interés que utilizó en el momento de su medición inicial  porque el tipo pactada es fijo ( o la tasa de interés efectiva que es consistente con la tasa que corresponde aplicar según lo establecido en el contrato porque el tipo pactado es variable) </t>
  </si>
  <si>
    <t>Se miden a su valor nominal.</t>
  </si>
  <si>
    <t>2.14. Préstamos y otros pasivos financieros</t>
  </si>
  <si>
    <t>2.15. Deudas fiscales</t>
  </si>
  <si>
    <t>2.16. Deudas laborales y previsionales</t>
  </si>
  <si>
    <t>2.17. Deudas con partes relacionadas</t>
  </si>
  <si>
    <t>2.18. Deudas en especie</t>
  </si>
  <si>
    <t>Las deudas en especie se miden por el mayor valor entre el importe que corresponde a la medición inicial del activo o servicio recibido que origina la obligación y la sumatoria de los costos inevitables de cumplir con dichas obligaciones.</t>
  </si>
  <si>
    <t xml:space="preserve">a) naturaleza e instrumentación jurídica </t>
  </si>
  <si>
    <t>b) saldos con garantías</t>
  </si>
  <si>
    <t>c) saldos con entidades en las que tiene control, control conjunto o influencia significativa</t>
  </si>
  <si>
    <t xml:space="preserve">2.19. Otras deudas </t>
  </si>
  <si>
    <t>2.20. Subsidios y otras ayudas gubernamentales</t>
  </si>
  <si>
    <t>Se miden al valor razonable</t>
  </si>
  <si>
    <t>2.21. Previsiones y otros pasivos contingentes</t>
  </si>
  <si>
    <t>Alternativa 1) Si es ente pequeño o estima que la totalidad de los flujos de efectivo esperados vencerá en un plazo máximo de doce meses contado desde la fecha de estimación</t>
  </si>
  <si>
    <t xml:space="preserve">Se miden a su valor nominal </t>
  </si>
  <si>
    <t>Al valor descontado de los flujos de efectivo esperados</t>
  </si>
  <si>
    <t>Una entidad revelará en notas la siguiente información acerca de contingencias reconocidas contablemente:</t>
  </si>
  <si>
    <t xml:space="preserve">a) una breve descripción de su naturaleza; </t>
  </si>
  <si>
    <t xml:space="preserve">b) la existencia de eventuales reembolsos de la obligación a cancelar, informando además el importe de cualquier activo reconocido por dichos reembolsos; </t>
  </si>
  <si>
    <t>c) una indicación de las incertidumbres relativas a sus importes y calendario de flujos de efectivo futuros;</t>
  </si>
  <si>
    <t>d) los importes correspondientes al saldo inicial, aumentos y disminuciones durante el ejercicio y saldo final; y</t>
  </si>
  <si>
    <t>e) las causas de los aumentos y disminuciones, exponiendo por separado:</t>
  </si>
  <si>
    <t>(i) los aumentos generados por el efecto financiero, debido al transcurso del tiempo, en el caso de previsiones que se miden al valor descontado de los flujos de efectivo futuros estimados;</t>
  </si>
  <si>
    <t>(ii) las disminuciones originadas en reversiones; y</t>
  </si>
  <si>
    <t xml:space="preserve">(iii) las disminuciones derivadas de la conversión de previsiones en pasivos ciertos. </t>
  </si>
  <si>
    <t xml:space="preserve">Una entidad informará acerca de circunstancias que tornan impracticable la aplicación de alguno de los requerimientos del párrafo anterior. </t>
  </si>
  <si>
    <t xml:space="preserve">Cuando existan razones fundadas para suponer que la divulgación de alguna de las informaciones requeridas en los párrafos anteriores resultare perjudicial para ella, una entidad podrá realizar una breve descripción de los factores que la generan. </t>
  </si>
  <si>
    <t>Una entidad revelará en notas la siguiente información acerca de las contingencias que incumplen las condiciones para su reconocimiento como pasivo y su probabilidad de ocurrencia no es remota:</t>
  </si>
  <si>
    <t xml:space="preserve">b) una estimación de sus efectos patrimoniales, cuando sea posible cuantificarlos en moneda de manera adecuada; </t>
  </si>
  <si>
    <t>c) una descripción de las incertidumbres relativas a sus importes y calendario de flujos de efectivo futuros;</t>
  </si>
  <si>
    <t>d) una explicación de los motivos que impiden su reconocimiento; y</t>
  </si>
  <si>
    <t>e) una enunciación de la posibilidad de obtener reembolsos en caso de cancelación.</t>
  </si>
  <si>
    <t xml:space="preserve">Una entidad no reconocerá ni revelará las situaciones contigentes cuya probabilidad de ocurrencia estime remota. </t>
  </si>
  <si>
    <t>Adicionalmente, existen otras causas laborales, civiles y comerciales que no son individualmente significativos en las que la entidad es demandada por un monto total de $..... para los cuales no se ha constituido previsión debido a que la entidad, en base a los elementos de juicio disponibles a la fecha y a la opinión de sus asesores legales e impositivos ha considerado que constituyen contingencias posibles</t>
  </si>
  <si>
    <t>2.22. Reconocimiento de ingresos</t>
  </si>
  <si>
    <t>2.23. Costo de los bienes vendidos o servicios prestados</t>
  </si>
  <si>
    <t>Caso en la medición posterior de los bienes de cambio se basa en el costo de adquisición, producción o construcción</t>
  </si>
  <si>
    <t xml:space="preserve">     El costo de los bienes vendidos o servicios prestados se determina por su costo correspondiente al momento del reconocimiento (menos las pérdidas por desvalorización contabilizadas) mediante la técnica primero entrado y primero salido </t>
  </si>
  <si>
    <t xml:space="preserve">     El costo de los bienes vendidos o servicios prestados se determina por su costo correspondiente al momento del reconocimiento (menos las pérdidas por desvalorización contabilizadas) mediante la técnica identificación específica. </t>
  </si>
  <si>
    <t xml:space="preserve">     El costo de los bienes vendidos o servicios prestados se determina por su costo correspondiente al momento del reconocimiento (menos las pérdidas por desvalorización contabilizadas) mediante la técnica costo promedio ponderado</t>
  </si>
  <si>
    <t xml:space="preserve">     El costo de los bienes vendidos o servicios prestados se determina en forma simplificada mediante diferencias de inventario</t>
  </si>
  <si>
    <t>Caso en la medición posterior de los bienes de cambio se basa en el costo de reposición o costo de reproducción y/o reconstrucción</t>
  </si>
  <si>
    <t xml:space="preserve">     El costo de los bienes vendidos o servicios prestados se determina mediante el costo corriente en el momento de la venta de los bienes vendidos o servicios prestados</t>
  </si>
  <si>
    <t xml:space="preserve">     El costo de los bienes vendidos o servicios prestados se determina mediante el costo estimado multiplicando el importe de las ventas por un porcentaje calculado sobre bases confiables en función del margen bruto</t>
  </si>
  <si>
    <t>Caso en la medición posterior de los bienes de cambio se basa en el costo de reposición o costo de última compra</t>
  </si>
  <si>
    <t>Cualquiera de las alternativas anteriores</t>
  </si>
  <si>
    <t>Caso en la medición posterior de los bienes de cambio se basa en el valor neto de realización</t>
  </si>
  <si>
    <t xml:space="preserve">     El costo de los bienes vendidos o servicios prestados se determina mediante el valor neto de realización</t>
  </si>
  <si>
    <t>Técnica de costeo empleada debe ser la misma que para bienes de cambio</t>
  </si>
  <si>
    <t xml:space="preserve">2.24. Otros resultados financieros y por tenencia (incluyendo RECPAM) </t>
  </si>
  <si>
    <t>2.25. Pérdidas por desvalorización (o reversión de pérdidas por desvalorización)</t>
  </si>
  <si>
    <t>a) Pérdidas por desvalorización (o reversión de pérdidas por desvalorización) de activos individuales</t>
  </si>
  <si>
    <t>b) Pérdidas por desvalorización (o reversión de pérdidas por desvalorización) de actividades generadoras de efectivo o de una unidad más pequeña</t>
  </si>
  <si>
    <t>c) Estimación de valor recuperable</t>
  </si>
  <si>
    <t>d) Otra información</t>
  </si>
  <si>
    <t>e) Composición</t>
  </si>
  <si>
    <t>Reversión pérdidas por desvalorización</t>
  </si>
  <si>
    <t>Bienes de cambio</t>
  </si>
  <si>
    <t>Bienes de uso</t>
  </si>
  <si>
    <t>Activos intangibles</t>
  </si>
  <si>
    <t>Total ejercicio anterior</t>
  </si>
  <si>
    <t>Alternativa 2) Opción para entes pequeños o medianos</t>
  </si>
  <si>
    <t>a) Estimación de valor recuperable</t>
  </si>
  <si>
    <t>b) Otra información</t>
  </si>
  <si>
    <t>c) Composición</t>
  </si>
  <si>
    <t>3.Bienes de disponibilidad restringida</t>
  </si>
  <si>
    <t xml:space="preserve">Restricciones para el uso de los saldos de caja y bancos: </t>
  </si>
  <si>
    <t>Activo</t>
  </si>
  <si>
    <t>Importe</t>
  </si>
  <si>
    <t>Causas</t>
  </si>
  <si>
    <t>4. Gravámenes sobre activos</t>
  </si>
  <si>
    <t>Bienes gravados</t>
  </si>
  <si>
    <t>Rubro del activo</t>
  </si>
  <si>
    <t>Importe en libros</t>
  </si>
  <si>
    <t>5.Arrendamientos</t>
  </si>
  <si>
    <t>5.1.Contratos de Arrendamientos (arrendador y arrendatario). Desagregación por plazo de vencimiento de las cuotas mínimas</t>
  </si>
  <si>
    <t>Total de las cuotas mínimas</t>
  </si>
  <si>
    <t>Hasta un año</t>
  </si>
  <si>
    <t>A más de un año y hasta cinco años</t>
  </si>
  <si>
    <t>A más de cinco años</t>
  </si>
  <si>
    <t>Valor actual de las cuotas mínimas</t>
  </si>
  <si>
    <t>5.2.Imputación a resultados del período en concepto de cuotas contingentes</t>
  </si>
  <si>
    <t>5.3.Información a presentar por arrendatarios financieros – Conciliación</t>
  </si>
  <si>
    <t>Total cuotas mínimas</t>
  </si>
  <si>
    <t>Valor actual</t>
  </si>
  <si>
    <t>Diferencias</t>
  </si>
  <si>
    <t>Explicación de las diferencias</t>
  </si>
  <si>
    <t>5.4.Información a presentar por arrendadores financieros</t>
  </si>
  <si>
    <t>A)    Conciliación</t>
  </si>
  <si>
    <t>Activos por arrendamiento financiero</t>
  </si>
  <si>
    <t>Causas de las diferencias</t>
  </si>
  <si>
    <t>B)     Ingresos financieros no devengados</t>
  </si>
  <si>
    <t>C)    Valores residuales no garantizados</t>
  </si>
  <si>
    <t>D)    Previsión para desvalorización de cuotas mínimas</t>
  </si>
  <si>
    <t>5.5. Otra información a revelar sobre Arrendamientos financieros por parte de los arrendatarios</t>
  </si>
  <si>
    <t>5.7.Información a revelar sobre Arrendamientos operativos</t>
  </si>
  <si>
    <t>Totales imputados al resultado del período</t>
  </si>
  <si>
    <t>Cuotas mínimas</t>
  </si>
  <si>
    <t>Cuotas por subarrendamientos</t>
  </si>
  <si>
    <t>6. Información a revelar sobre Operaciones discontinuadas o en discontinuación</t>
  </si>
  <si>
    <t>6.1.Descripción de la operación discontinuada o en discontinuación</t>
  </si>
  <si>
    <t>6.2. Segmento de actividad o geográfico al que pertenecen las operaciones discontinuadas o en discontinuación</t>
  </si>
  <si>
    <t>6.3, Hechos y fechas por los cuales se considera que la operación ha sido discontinuada</t>
  </si>
  <si>
    <t>Importe registrado de activos totales que se ha resuelto disponer</t>
  </si>
  <si>
    <t>Importe registrado de pasivos totales que se ha resuelto cancelar</t>
  </si>
  <si>
    <t>Activos cuya venta se ha comprometido</t>
  </si>
  <si>
    <t>-   Importe registrado</t>
  </si>
  <si>
    <t>-   Precio o rango de precios menos gastos de venta</t>
  </si>
  <si>
    <t>-   Fecha esperada del flujo de fondos</t>
  </si>
  <si>
    <t>Flujo neto de efectivo neto generado por (utilizado en)  actividades operativas por operaciones discontinuadas o en discontinuación</t>
  </si>
  <si>
    <t>Flujo neto de efectivo neto generado por (utilizado en)  actividades de inversión por operaciones discontinuadas o en discontinuación</t>
  </si>
  <si>
    <t>Flujo neto de efectivo neto generado por (utilizado en)  actividades de financiación  por operaciones discontinuadas o en discontinuación</t>
  </si>
  <si>
    <t>6.4. Razones de cambios en estimaciones y momentos de flujos respecto a los informados en ejercicios anteriores</t>
  </si>
  <si>
    <t>6.5.Hechos que motivan el abandono de un plan de discontinuación de una operación presentado en ejercicios anteriores y sus efectos</t>
  </si>
  <si>
    <t>7. Cuentas de Patrimonio neto</t>
  </si>
  <si>
    <t>Se encuentran reexpresadas de acuerdo con lo mencionado en la Nota 1.3. La cuenta “Capital”  se mantiene a su valor nominal y el ajuste derivado de dicha reexpresión monetaria realizada de acuerdo a la Nota 1.3, se expone en las cuentas de “Ajuste de capital</t>
  </si>
  <si>
    <t>8. Impuesto a las ganancias</t>
  </si>
  <si>
    <t>Alternativa 1) Opción para entes pequeños. En el caso de entes medianos si el reconocer activos y pasivos por impuesto diferido implica un costo o esfuerzo desproporcionado</t>
  </si>
  <si>
    <t>El gasto y el pasivo por impuesto a las ganancias se reconoce por su importe determinado en función de las ganancias fiscales según surge de la presentación impostiva</t>
  </si>
  <si>
    <t>Alternativa 2) Para entes medianos si reconocer activos y pasivos por impuesto diferido no implica un costo o esfuerzo desproporcionado. Resto de los entes</t>
  </si>
  <si>
    <t>Se reconoce el impuesto a las ganancias diferido: Es el importe que se estima pagar o recuperar por las ganancias o pérdidas fiscales de períodos futuros debido a las transacciones contablizadas a la fecha de estados contables</t>
  </si>
  <si>
    <t>8.1.    Activo (Pasivo) neto por impuesto diferido</t>
  </si>
  <si>
    <t>La entidad expondrá en el Estado de situación patrimonial un Activo neto por impuesto diferido o un Pasivo neto por impuesto diferido según cual fuere su posición neta, deudora o acreedora.</t>
  </si>
  <si>
    <t>8,2, Los activos y pasivos por impuesto diferido se miden a su valor nominal</t>
  </si>
  <si>
    <t>8,2, Los activos y pasivos por impuesto diferido se miden a su valor descontado utilizando una tasa del momento de la medición que refleje las evaluaciones del mercado sobre el valor tiempo del dinero y los riesgos específicos de la operación</t>
  </si>
  <si>
    <t>8.3. Composición del rubro</t>
  </si>
  <si>
    <t>No corriente</t>
  </si>
  <si>
    <t>Diferencias temporarias:</t>
  </si>
  <si>
    <t>Total Activo/Pasivo neto por impuesto diferido</t>
  </si>
  <si>
    <t>Impuesto a las ganancias en el Estado de Resultados</t>
  </si>
  <si>
    <t>Impuesto a las ganancias teórico</t>
  </si>
  <si>
    <t>Diferencia</t>
  </si>
  <si>
    <t>Causas de la diferencia</t>
  </si>
  <si>
    <t>Medición de bienes de uso a valor razonable</t>
  </si>
  <si>
    <t>Ingresos exentos</t>
  </si>
  <si>
    <t>Gastos no deducibles</t>
  </si>
  <si>
    <t>Desvalorización de activos por impuesto diferido</t>
  </si>
  <si>
    <t>Recupero de desvalorizaciones de activos por impuesto diferido</t>
  </si>
  <si>
    <t>Efecto por cambios en las tasas impositivas sobre saldos de activos</t>
  </si>
  <si>
    <t>y pasivos por impuesto diferido</t>
  </si>
  <si>
    <t>Quebrantos impositivos no reconocidos como activo por impuesto</t>
  </si>
  <si>
    <t>diferido en ejercicios anteriores</t>
  </si>
  <si>
    <t>Créditos fiscales no reconocidos como activo por impuesto diferido</t>
  </si>
  <si>
    <t>en ejercicios anteriores</t>
  </si>
  <si>
    <t>Diferencia en el reconocimiento del efecto de los cambios en el poder adqusitivo de la moneda para fines contables y para fines tributarios</t>
  </si>
  <si>
    <t>Otras</t>
  </si>
  <si>
    <t>Total causas de la diferencia</t>
  </si>
  <si>
    <t>8.5.Conciliación entre el gasto o ingreso por impuesto a las ganancias imputado a resultados y el impuesto determinado a los fines fiscales</t>
  </si>
  <si>
    <t>Impuesto a las ganancias para fines fiscales</t>
  </si>
  <si>
    <t>Impuesto a las ganancias en el estado de resultados</t>
  </si>
  <si>
    <t>Efecto por cambios en las tasas impositivas sobre saldos de activos y asivos por impuesto diferido</t>
  </si>
  <si>
    <t>Quebrantos impositivos no reconocidos como activo por impuesto diferido en ejercicios anteriores</t>
  </si>
  <si>
    <t>Créditos fiscales no reconocidos como activo por impuesto diferido en ejercicios anteriores</t>
  </si>
  <si>
    <t>8.6.Cambios producidos en el período en las tasas del impuesto</t>
  </si>
  <si>
    <t>8.7.Activos por impuesto diferido no reconocidos</t>
  </si>
  <si>
    <t>Concepto</t>
  </si>
  <si>
    <t>8.8.Pasivos por impuesto diferido no reconocidos</t>
  </si>
  <si>
    <t>8.9, Saldos de activos y pasivos por impuesto diferido</t>
  </si>
  <si>
    <t>Diferencias temporarias generadas por activos:</t>
  </si>
  <si>
    <t>Diferencias temporarias generadas por pasivos:</t>
  </si>
  <si>
    <t>Quebrantos impositivos</t>
  </si>
  <si>
    <t>Crédito fiscal no utilizada</t>
  </si>
  <si>
    <t>Diferencia que afectó el estado de resultados</t>
  </si>
  <si>
    <t>8.10. Estimación de la reversión</t>
  </si>
  <si>
    <t>Año en que se estima se producirá la reversión</t>
  </si>
  <si>
    <t>Activos diferidos</t>
  </si>
  <si>
    <t>Valor nominal</t>
  </si>
  <si>
    <t>Valor descontado</t>
  </si>
  <si>
    <t>Tasa de interés</t>
  </si>
  <si>
    <t>Año 1</t>
  </si>
  <si>
    <t>Año 2</t>
  </si>
  <si>
    <t>Año 3</t>
  </si>
  <si>
    <t>Año 4</t>
  </si>
  <si>
    <t>Año 5</t>
  </si>
  <si>
    <t>Año 6</t>
  </si>
  <si>
    <t>Año 7</t>
  </si>
  <si>
    <t>Año 8</t>
  </si>
  <si>
    <t>Año 9</t>
  </si>
  <si>
    <t>Año 10</t>
  </si>
  <si>
    <t>Más de 10 años</t>
  </si>
  <si>
    <t>Pasivos diferidos</t>
  </si>
  <si>
    <t xml:space="preserve">[1] Una entidad pequeña o mediana podría optar por no presentar esta conciliación. Asimismo, cualquier entidad que prepare sus estados contables ajustados por inflación podría optar por no presentarla. </t>
  </si>
  <si>
    <t>9. Hechos relacionados con el futuro</t>
  </si>
  <si>
    <t>10.Restricciones para la distribución de ganancias</t>
  </si>
  <si>
    <t>La entidad no puede distribuir ganancias debido al otorgamiento de un préstamo por parte del Banco Nación con garantía solidaria de los accionistas a través de una fianza hasta tanto se cancele la deuda</t>
  </si>
  <si>
    <t>11.Costo o esfuerzo desproporcionado</t>
  </si>
  <si>
    <t>12.COMPOSICION DE LOS RUBROS</t>
  </si>
  <si>
    <t>CORRIENTE</t>
  </si>
  <si>
    <t>12.1.CAJA Y BANCOS</t>
  </si>
  <si>
    <t>ACTUAL</t>
  </si>
  <si>
    <t>ANTERIOR</t>
  </si>
  <si>
    <t>Efectivo</t>
  </si>
  <si>
    <t>Banco cta cte</t>
  </si>
  <si>
    <t>Total Nota</t>
  </si>
  <si>
    <t>NO CORRIENTE</t>
  </si>
  <si>
    <t>12.2.INVERSIONES FINANCIERAS</t>
  </si>
  <si>
    <t>Títulos públicos con cotización</t>
  </si>
  <si>
    <t>Títulos públicos en moneda extranjera con cotización</t>
  </si>
  <si>
    <t>Títulos públicos sin cotización</t>
  </si>
  <si>
    <t>Obligaciones negociables con cotización</t>
  </si>
  <si>
    <t>Obligaciones negociables sin cotización</t>
  </si>
  <si>
    <t>Otros títulos privados con cotización</t>
  </si>
  <si>
    <t>Otros títulos privados sin cotización</t>
  </si>
  <si>
    <t>Acciones con cotización</t>
  </si>
  <si>
    <t>Acciones sin cotización</t>
  </si>
  <si>
    <t>Fondos comunes de inversión</t>
  </si>
  <si>
    <t>Depósitos a plazo fijo</t>
  </si>
  <si>
    <t>Previsión para desvalorización inversiones financieras</t>
  </si>
  <si>
    <t>12.3. CUENTAS POR COBRAR A CLIENTES EN MONEDA</t>
  </si>
  <si>
    <t>Deudores por ventas</t>
  </si>
  <si>
    <t>Cheques de cobro diferido</t>
  </si>
  <si>
    <t>Documentos a cobrar</t>
  </si>
  <si>
    <t>Deudores morosos</t>
  </si>
  <si>
    <t>Deudores en gestión judicial</t>
  </si>
  <si>
    <t>Derechos de facturar a clientes</t>
  </si>
  <si>
    <t>Previsión para desvalorización créditos</t>
  </si>
  <si>
    <t>12.4. CUENTAS POR COBRAR A CLIENTES EN ESPECIE</t>
  </si>
  <si>
    <t>12.5. CREDITOS IMPOSITIVOS</t>
  </si>
  <si>
    <t>Anticipos impuesto a las ganancias</t>
  </si>
  <si>
    <t>Retenciones impuesto a las ganancias</t>
  </si>
  <si>
    <t>Saldos a favor impuesto a las ganancias</t>
  </si>
  <si>
    <t>Saldos a favor impuesto a los ingresos brutos</t>
  </si>
  <si>
    <t>Retenciones y percepciones impuesto sobre los ingresos brutos</t>
  </si>
  <si>
    <t>Previsión para desvalorización créditos impositivos</t>
  </si>
  <si>
    <t>12.6. CREDITOS CON PARTES RELACIONADAS</t>
  </si>
  <si>
    <t>Accionista cuenta particular</t>
  </si>
  <si>
    <t>12.7. OTRAS CUENTAS POR COBRAR EN MONEDA</t>
  </si>
  <si>
    <t>Deudores por venta de bienes de uso</t>
  </si>
  <si>
    <t>Deudores por venta de propiedades de inversión</t>
  </si>
  <si>
    <t>Derechos de reembolso</t>
  </si>
  <si>
    <t>Previsión para desvalorización de créditos</t>
  </si>
  <si>
    <t>12.8. OTRAS CUENTAS POR COBRAR EN ESPECIE</t>
  </si>
  <si>
    <t>Seguros pagados por adelantada</t>
  </si>
  <si>
    <t>Alquileres pagados por adelantado</t>
  </si>
  <si>
    <t>Anticipos para la compra de artículos para consumo interno</t>
  </si>
  <si>
    <t>Otros créditos en especie</t>
  </si>
  <si>
    <t>12.9. OTRAS INVERSIONES</t>
  </si>
  <si>
    <t>12.10. OTROS ACTIVOS</t>
  </si>
  <si>
    <t>12.11. ACTIVO NETO POR IMPUESTO DIFERIDO</t>
  </si>
  <si>
    <t>12.12.BIENES DE CAMBIO</t>
  </si>
  <si>
    <t>Mercaderías</t>
  </si>
  <si>
    <t>Productos terminados</t>
  </si>
  <si>
    <t>Productos en proceso</t>
  </si>
  <si>
    <t>Productos agropecuarios</t>
  </si>
  <si>
    <t xml:space="preserve">Materias primas y materiales </t>
  </si>
  <si>
    <t>Mercaderías en tránsito</t>
  </si>
  <si>
    <t>Bienes de cambio de naturaleza intangible</t>
  </si>
  <si>
    <t xml:space="preserve">Anticipos por compra de bienes de cambio </t>
  </si>
  <si>
    <t>Previsión para desvalorización de bienes de cambio</t>
  </si>
  <si>
    <t>12.13.PROVEEDORES DE BIENES Y SERVICIOS</t>
  </si>
  <si>
    <t>Proveedores</t>
  </si>
  <si>
    <t>Cheques emitidos a vencer Galicia diferido</t>
  </si>
  <si>
    <t>Cheques emitidos a vencer Patagonia diferido</t>
  </si>
  <si>
    <t>Cheques emitidos a vencer ICBC diferido</t>
  </si>
  <si>
    <t>Total Nota:</t>
  </si>
  <si>
    <t>12.14.PRESTAMOS Y OTROS PASIVOS FINANCIEROS</t>
  </si>
  <si>
    <t>Banco Santander Río Nº 7537</t>
  </si>
  <si>
    <t>Banco Santander Río Nº 9002</t>
  </si>
  <si>
    <t>Banco Galicia Nº 9960</t>
  </si>
  <si>
    <t>Banco Galicia Nº 7461</t>
  </si>
  <si>
    <t>Banco Patagonia Nº 3400</t>
  </si>
  <si>
    <t>Banco  Nación Nº 8196</t>
  </si>
  <si>
    <t>Descubierto Banco Galicia</t>
  </si>
  <si>
    <t>Descubierto Banco Santander Río</t>
  </si>
  <si>
    <t>Descubierto Banco Patagonia</t>
  </si>
  <si>
    <t>Descubierto Banco ICBC</t>
  </si>
  <si>
    <t>Descubierto Banco Nación</t>
  </si>
  <si>
    <t>12.15.DEUDAS LABORALES Y PREVISIONALES</t>
  </si>
  <si>
    <t>Sueldos y Jornales a pagar</t>
  </si>
  <si>
    <t>AFIP F931 a pagar</t>
  </si>
  <si>
    <t>Aportes  RNSS a pagar</t>
  </si>
  <si>
    <t>Aportes obra social a pagar</t>
  </si>
  <si>
    <t>Contribución obra social a pagar</t>
  </si>
  <si>
    <t>SEC a pagar</t>
  </si>
  <si>
    <t>Seguro de vida  a pagar</t>
  </si>
  <si>
    <t>SUOES a pagar</t>
  </si>
  <si>
    <t>FAECyS a pagar</t>
  </si>
  <si>
    <t>12.16.DEUDAS FISCALES</t>
  </si>
  <si>
    <t>I.V.A. a pagar</t>
  </si>
  <si>
    <t>Impuesto a las ganancias a pagar</t>
  </si>
  <si>
    <t>Anticipos del impuesto a las ganancias</t>
  </si>
  <si>
    <t>Impuesto sobre los ingresos brutos a pagar</t>
  </si>
  <si>
    <t>Retenciones impuesto a los ingresos brutos</t>
  </si>
  <si>
    <t>Percepciones  impuesto a los ingresos brutos</t>
  </si>
  <si>
    <t>Moratoria a pagar</t>
  </si>
  <si>
    <t>Intereses no devengados Moratorias</t>
  </si>
  <si>
    <t>Mis Facilidades ARCA a pagar</t>
  </si>
  <si>
    <t>Intereses no devengados Mis Facilidades</t>
  </si>
  <si>
    <t>12.17.DEUDAS EN ESPECIE</t>
  </si>
  <si>
    <t>Anticipo recibido de clientes</t>
  </si>
  <si>
    <t>12.18.DEUDAS CON PARTES RELACIONADAS</t>
  </si>
  <si>
    <t>12.19.OTRAS DEUDAS</t>
  </si>
  <si>
    <t>Honorarios directores y síndicos a pagar</t>
  </si>
  <si>
    <t>12.20.SUBSIDIOS Y OTRAS AYUDAS GUBERNAMENTALES</t>
  </si>
  <si>
    <t>12.21.PASIVO POR IMPUESTO DIFERIDO</t>
  </si>
  <si>
    <t>12.22.PREVISIONES</t>
  </si>
  <si>
    <t>12.23.EFECTIVO Y SUS EQUIVALENTES</t>
  </si>
  <si>
    <t>Equivalentes</t>
  </si>
  <si>
    <t>Menos embargos</t>
  </si>
  <si>
    <t>12.24.RESULTADOS FINANCIEROS Y OTROS Rº POR TENENCIA</t>
  </si>
  <si>
    <t>RECPAM</t>
  </si>
  <si>
    <t xml:space="preserve">Intereses </t>
  </si>
  <si>
    <t>Diferencias de cambio</t>
  </si>
  <si>
    <t>Otros resultados financieros y por tenencia  (inc RECPAM) opción sola línea</t>
  </si>
  <si>
    <t xml:space="preserve">12.25.OTROS INGRESOS </t>
  </si>
  <si>
    <t>Alquileres obtenidos</t>
  </si>
  <si>
    <t>Subsidios y otras ayudas gubernamentales</t>
  </si>
  <si>
    <t>12.26.OTROS EGRESOS</t>
  </si>
  <si>
    <t>Mermas de bienes de cambio</t>
  </si>
  <si>
    <t>Venta de bienes y servicios prestados</t>
  </si>
  <si>
    <t>12.28.CAMBIOS EN EL VALOR RAZONABLE</t>
  </si>
  <si>
    <t>Propiedades de inversión</t>
  </si>
  <si>
    <t xml:space="preserve">EEPN - Modelo: </t>
  </si>
  <si>
    <t>EEPN (1)</t>
  </si>
  <si>
    <t>Afecta: estadopat fila 38</t>
  </si>
  <si>
    <t>Optó por presentar en una sola línea a los resultados financieros y por tenencia, incluyendo al resultado por exposición al cambio en el poder adquisitivo de la moneda (RECPAM), denominada “Resultados financieros y por tenencia (incluyendo al RECPAM)”.</t>
  </si>
  <si>
    <t xml:space="preserve">Resultados financieros y de tenencia del efectivo y sus equivalentes:  No presenta la conciliación requerida por el párrafo 659 de la RT 54 que revele las diferencias entre a) los flujos de efectivo y sus equivalentes de las actividades operativas, de inversión y de financiación y b) la variación total del efectivo y sus equivalentes. Incluye los resultados financieros y por tenencia del efectivo y sus equivalentes dentro de las actividades operativas </t>
  </si>
  <si>
    <t xml:space="preserve">El estado de flujo de efectivo expone la información ajustada por inflación en forma sintética. </t>
  </si>
  <si>
    <t>La refinanciación no da lugar a la baja en cuentas del crédito original se considera que solo existe un cambio en la estimación de los cobros futuros. Para reflejar el cambio indicado, la entidad:</t>
  </si>
  <si>
    <t>Cuando se trate de una entidad que es pequeña o mediana podrá seguir el siguiente procedimiento en reemplazo del indicado en el párrafo anterior, en la fecha de la refinanciación:</t>
  </si>
  <si>
    <t>2.No expone en el Anexo II los importes en función de los plazos de vencimiento o rescate ni las tasas de interés explicitas o implicitas por categoría de créditos cuya medición se efectuó al costo amortizado ni el promedio por categoría cuando existe mas de una</t>
  </si>
  <si>
    <t xml:space="preserve">No existen indicios de desvalorización de las inversiones financieras medidas al costo amortizado o al costo </t>
  </si>
  <si>
    <t xml:space="preserve">medidas según condiciones pactadas </t>
  </si>
  <si>
    <t xml:space="preserve">de adquisición excepto que se trate de inversiones financieras de transacciones entre partes relacionadas </t>
  </si>
  <si>
    <t xml:space="preserve">Los derechos a recibir bienes o servicios se medirán a) cuando se origen en un anticipo parcial o total de </t>
  </si>
  <si>
    <t>precio convenido con sus clientes medidas según condiciones pactadas teniendo en cuenta grado de avance, comisiones</t>
  </si>
  <si>
    <t xml:space="preserve">efectivo o equivalentes de efectivo por las sumas entregadas b) cuando se origen en trueques o canjes por el precio </t>
  </si>
  <si>
    <t xml:space="preserve">     Las amortizaciones están calculadas por el método de la línea recta en base a la vida útil estimada de los bienes, aplicando tasas anuales suficientes para extinguir sus valores al final de dicha vida útil</t>
  </si>
  <si>
    <t>(que surge de multiplicar el resultado contable por la tasa fiscal vigente)</t>
  </si>
  <si>
    <t xml:space="preserve">8.4.Conciliación entre el gasto o ingreso imputado a resultados y el impuesto teórico </t>
  </si>
  <si>
    <t>ejercicio o en ejercicios anteriores, originados en ingresos de actividades ordinarios no facturados.</t>
  </si>
  <si>
    <t>Los derechos de facturar a clientes se miden por la sumatoria de los importes reconocidos en el presente</t>
  </si>
  <si>
    <t>Los efectos de los cambios de medición que originó la aplicación de la RT 54 sobre el ejercicio comparativo son los siguientes: (Corresponde en caso únicamente de que la aplicación de la NUA genere cambios en los criterios de medición).</t>
  </si>
  <si>
    <t>Deudas con partes relacionadas (Nota 12.18)</t>
  </si>
  <si>
    <t>Activo neto por impuesto diferido (Nota 12.11)</t>
  </si>
  <si>
    <t>Inversiones financieras (Nota 12.2)</t>
  </si>
  <si>
    <t>Cuentas por cobrar a clientes en moneda (Nota 12.3)</t>
  </si>
  <si>
    <t>Cuentas por cobrar a clientes en especie (Nota 12.4)</t>
  </si>
  <si>
    <t>Créditos impositivos (Nota 12.5)</t>
  </si>
  <si>
    <t>Créditos con partes relacionadas (Nota 12.6)</t>
  </si>
  <si>
    <t>Otras cuentas por cobrar en especie (Nota12.8)</t>
  </si>
  <si>
    <t>Otras inversiones (Nota 12.9)</t>
  </si>
  <si>
    <t>Denominación social: ………………... (Tipo societario)</t>
  </si>
  <si>
    <t>Los presentes estados contables están expresados en pesos en moneda homogénea de cierre (Nota 1.3) y han sido preparados de conformidad con la Resolución Técnica N° 54 - T.O. RT 59 -emitida por la Federación Argentina de Consejos Profesionales de Ciencias Económicas (FACPCE), adoptada por la Resolución General N° 3970/2024 de fecha 08/07/2024 del Consejo Profesional de Ciencias Económicas de Salta.</t>
  </si>
  <si>
    <t>Bienes de Cambio (Nota 12.12)</t>
  </si>
  <si>
    <t>Otras cuentas por cobrar en moneda (Nota 12.7)</t>
  </si>
  <si>
    <t>Otras cuentas por cobrar en especie (Nota 12.8)</t>
  </si>
  <si>
    <t>Proveedores de bienes y servicios (Nota 12.13)</t>
  </si>
  <si>
    <t>Prestamos y otros pasivos financieros (Nota 12.14)</t>
  </si>
  <si>
    <t>Deudas fiscales (Nota 12.16)</t>
  </si>
  <si>
    <t>Deudas laborales y previsionales (Nota 12.15)</t>
  </si>
  <si>
    <t>Otras deudas (Nota 12.19)</t>
  </si>
  <si>
    <t>Pasivo neto por impuesto diferido (Nota 12.21)</t>
  </si>
  <si>
    <t>Aportes irrevocables</t>
  </si>
  <si>
    <t>12.27.INGRESOS  NETOS POR LA VENTA DE BIENES Y PRESTACIÓN DE SERVICIOS</t>
  </si>
  <si>
    <t>Pérdidas por desvalorización (reversión por pérdidas por desvalorización)</t>
  </si>
  <si>
    <t>Resultado por participación en subsidiarias, negocios conjuntos societarios y asociadas</t>
  </si>
  <si>
    <t>Ingresos netos por la venta de bienes y prestación de servicios (Nota 12.27)</t>
  </si>
  <si>
    <t>Otros ingresos ( Nota 12.25)</t>
  </si>
  <si>
    <t>Otros egresos (Nota 12.26)</t>
  </si>
  <si>
    <t>Impuesto a las ganancias (Nota 12.16)</t>
  </si>
  <si>
    <t>Efectivo y sus equivalentes al inicio del ejercicio (Nota 12.1)</t>
  </si>
  <si>
    <t>Modificación de ejercicios anteriores</t>
  </si>
  <si>
    <t>Efectivo y sus equivalentes modificado al inicio del ejercicio</t>
  </si>
  <si>
    <t>Efectivo y sus equivalentes al cierre del ejercicio (Nota 12.1)</t>
  </si>
  <si>
    <t xml:space="preserve">Modificación de ejercicios anteriores </t>
  </si>
  <si>
    <t xml:space="preserve">Efectivo y sus equivalentes modificado al inicio del ejercicio </t>
  </si>
  <si>
    <t>Resultados financieros y por tenencia generados por el efectivos y sus equivalentes (Nota 12.24)</t>
  </si>
  <si>
    <t>Caja y bancos (Nota 12.1)</t>
  </si>
  <si>
    <t>Previsión para desvalorización de inversiones financieras (Nota 12.2)</t>
  </si>
  <si>
    <t>Previsión para desvalorización de cuentas por cobrar a clientes en moneda (Nota 12.3)</t>
  </si>
  <si>
    <t>Previsión para desvalorización de cuentas por cobrar a clientes en especie (Nota 12.4)</t>
  </si>
  <si>
    <t>Previsión para desvalorización de créditos impositivos (Nota 12.5)</t>
  </si>
  <si>
    <t>Previsión para desvalorización de otras cuentas por cobrar en moneda (Nota 12.7)</t>
  </si>
  <si>
    <t>Previsión para desvalorización de otras cuentas por cobrar en especie (Nota 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</si>
</sst>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 #,##0.00_ ;_ * \-#,##0.00_ ;_ * &quot;-&quot;??_ ;_ @_ "/>
    <numFmt numFmtId="165" formatCode="General_)"/>
    <numFmt numFmtId="166" formatCode="_(&quot;$&quot;* #,##0.00_);_(&quot;$&quot;* \(#,##0.00\);_(&quot;$&quot;* &quot;-&quot;??_);_(@_)"/>
  </numFmts>
  <fonts count="59" x14ac:knownFonts="1">
    <font>
      <sz val="10"/>
      <name val="Arial"/>
    </font>
    <font>
      <sz val="10"/>
      <name val="Arial"/>
      <family val="2"/>
    </font>
    <font>
      <sz val="10"/>
      <name val="Arial"/>
      <family val="2"/>
    </font>
    <font>
      <sz val="9"/>
      <name val="Arial"/>
      <family val="2"/>
    </font>
    <font>
      <sz val="11"/>
      <name val="Arial"/>
      <family val="2"/>
    </font>
    <font>
      <b/>
      <sz val="11"/>
      <color rgb="FFFF0000"/>
      <name val="Arial"/>
      <family val="2"/>
    </font>
    <font>
      <sz val="8"/>
      <name val="Microsoft GothicNeo"/>
      <family val="2"/>
      <charset val="129"/>
    </font>
    <font>
      <sz val="8"/>
      <color rgb="FF000000"/>
      <name val="Microsoft GothicNeo"/>
      <family val="2"/>
      <charset val="129"/>
    </font>
    <font>
      <sz val="11"/>
      <name val="Microsoft GothicNeo"/>
      <family val="2"/>
      <charset val="129"/>
    </font>
    <font>
      <sz val="14"/>
      <name val="Arial"/>
      <family val="2"/>
    </font>
    <font>
      <sz val="14"/>
      <name val="Microsoft GothicNeo"/>
      <family val="2"/>
      <charset val="129"/>
    </font>
    <font>
      <b/>
      <sz val="14"/>
      <name val="Arial"/>
      <family val="2"/>
    </font>
    <font>
      <i/>
      <sz val="14"/>
      <name val="Arial"/>
      <family val="2"/>
    </font>
    <font>
      <u/>
      <sz val="14"/>
      <name val="Microsoft GothicNeo"/>
      <family val="2"/>
      <charset val="129"/>
    </font>
    <font>
      <sz val="11"/>
      <name val="Calibri"/>
      <family val="2"/>
    </font>
    <font>
      <u/>
      <sz val="8"/>
      <name val="Microsoft GothicNeo"/>
      <family val="2"/>
      <charset val="129"/>
    </font>
    <font>
      <sz val="10"/>
      <name val="Courier New"/>
      <family val="3"/>
    </font>
    <font>
      <sz val="11"/>
      <name val="Courier New"/>
      <family val="3"/>
    </font>
    <font>
      <b/>
      <i/>
      <sz val="11"/>
      <name val="Arial"/>
      <family val="2"/>
    </font>
    <font>
      <b/>
      <sz val="11"/>
      <name val="Arial"/>
      <family val="2"/>
    </font>
    <font>
      <i/>
      <sz val="11"/>
      <name val="Arial"/>
      <family val="2"/>
    </font>
    <font>
      <b/>
      <sz val="11"/>
      <color rgb="FF000000"/>
      <name val="Arial"/>
      <family val="2"/>
    </font>
    <font>
      <sz val="11"/>
      <color rgb="FF000000"/>
      <name val="Arial"/>
      <family val="2"/>
    </font>
    <font>
      <u/>
      <sz val="11"/>
      <name val="Arial"/>
      <family val="2"/>
    </font>
    <font>
      <sz val="11"/>
      <color rgb="FFFF0000"/>
      <name val="Arial"/>
      <family val="2"/>
    </font>
    <font>
      <sz val="12"/>
      <name val="Times New Roman"/>
      <family val="1"/>
    </font>
    <font>
      <sz val="12"/>
      <name val="Arial"/>
      <family val="2"/>
    </font>
    <font>
      <b/>
      <sz val="12"/>
      <name val="Arial"/>
      <family val="2"/>
    </font>
    <font>
      <sz val="12"/>
      <color rgb="FFEE0000"/>
      <name val="Arial"/>
      <family val="2"/>
    </font>
    <font>
      <u/>
      <sz val="12"/>
      <name val="Arial"/>
      <family val="2"/>
    </font>
    <font>
      <sz val="14"/>
      <color rgb="FFFF0000"/>
      <name val="Arial"/>
      <family val="2"/>
    </font>
    <font>
      <sz val="14"/>
      <color rgb="FF000000"/>
      <name val="Arial"/>
      <family val="2"/>
    </font>
    <font>
      <b/>
      <i/>
      <sz val="14"/>
      <name val="Arial"/>
      <family val="2"/>
    </font>
    <font>
      <b/>
      <i/>
      <u/>
      <sz val="11"/>
      <name val="Arial"/>
      <family val="2"/>
    </font>
    <font>
      <b/>
      <sz val="10"/>
      <name val="Arial"/>
      <family val="2"/>
    </font>
    <font>
      <u/>
      <sz val="10"/>
      <color theme="10"/>
      <name val="Arial"/>
      <family val="2"/>
    </font>
    <font>
      <u/>
      <sz val="14"/>
      <color theme="10"/>
      <name val="Arial"/>
      <family val="2"/>
    </font>
    <font>
      <b/>
      <sz val="11"/>
      <color rgb="FFFFFFFF"/>
      <name val="Arial"/>
      <family val="2"/>
    </font>
    <font>
      <b/>
      <sz val="10"/>
      <color rgb="FFFFFFFF"/>
      <name val="Arial"/>
      <family val="2"/>
    </font>
    <font>
      <b/>
      <sz val="10"/>
      <color rgb="FF1F4E79"/>
      <name val="Arial"/>
      <family val="2"/>
    </font>
    <font>
      <b/>
      <sz val="10"/>
      <color rgb="FF1F3864"/>
      <name val="Arial"/>
      <family val="2"/>
    </font>
    <font>
      <i/>
      <sz val="9"/>
      <color rgb="FF595959"/>
      <name val="Arial"/>
      <family val="2"/>
    </font>
    <font>
      <i/>
      <sz val="9"/>
      <color rgb="FF7F6000"/>
      <name val="Arial"/>
      <family val="2"/>
    </font>
    <font>
      <b/>
      <sz val="10"/>
      <name val="Arial"/>
      <family val="2"/>
    </font>
    <font>
      <sz val="10"/>
      <color rgb="FF1F3864"/>
      <name val="Arial"/>
      <family val="2"/>
    </font>
    <font>
      <sz val="10"/>
      <color rgb="FF404040"/>
      <name val="Arial"/>
      <family val="2"/>
    </font>
    <font>
      <b/>
      <sz val="10"/>
      <color rgb="FF276221"/>
      <name val="Arial"/>
      <family val="2"/>
    </font>
    <font>
      <b/>
      <sz val="10"/>
      <color rgb="FF9C0006"/>
      <name val="Arial"/>
      <family val="2"/>
    </font>
    <font>
      <sz val="11"/>
      <color rgb="FF1F3864"/>
      <name val="Arial"/>
      <family val="2"/>
    </font>
    <font>
      <sz val="10"/>
      <color rgb="FFFF0000"/>
      <name val="Arial"/>
      <family val="2"/>
    </font>
    <font>
      <sz val="14"/>
      <color theme="1"/>
      <name val="Arial"/>
      <family val="2"/>
    </font>
    <font>
      <b/>
      <sz val="10"/>
      <color rgb="FF000000"/>
      <name val="Arial"/>
      <family val="2"/>
    </font>
    <font>
      <sz val="10"/>
      <color rgb="FF000000"/>
      <name val="Arial"/>
      <family val="2"/>
    </font>
    <font>
      <sz val="10"/>
      <color rgb="FFEE0000"/>
      <name val="Arial"/>
      <family val="2"/>
    </font>
    <font>
      <sz val="10"/>
      <color rgb="FF000000"/>
      <name val="Microsoft GothicNeo"/>
      <family val="2"/>
    </font>
    <font>
      <b/>
      <sz val="10"/>
      <color rgb="FF000000"/>
      <name val="Microsoft GothicNeo"/>
      <family val="2"/>
    </font>
    <font>
      <sz val="10"/>
      <color rgb="FFFF0000"/>
      <name val="Microsoft GothicNeo"/>
      <family val="2"/>
    </font>
    <font>
      <sz val="10"/>
      <color rgb="FF000000"/>
      <name val="Calibri"/>
      <family val="2"/>
    </font>
    <font>
      <b/>
      <sz val="10"/>
      <color theme="3"/>
      <name val="Arial"/>
      <family val="2"/>
    </font>
  </fonts>
  <fills count="16">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D9D9D9"/>
        <bgColor indexed="64"/>
      </patternFill>
    </fill>
    <fill>
      <patternFill patternType="solid">
        <fgColor indexed="9"/>
        <bgColor indexed="26"/>
      </patternFill>
    </fill>
    <fill>
      <patternFill patternType="solid">
        <fgColor rgb="FF1F4E79"/>
      </patternFill>
    </fill>
    <fill>
      <patternFill patternType="solid">
        <fgColor rgb="FF2E75B6"/>
      </patternFill>
    </fill>
    <fill>
      <patternFill patternType="solid">
        <fgColor rgb="FFDEEAF1"/>
      </patternFill>
    </fill>
    <fill>
      <patternFill patternType="solid">
        <fgColor rgb="FFFFEB9C"/>
      </patternFill>
    </fill>
    <fill>
      <patternFill patternType="solid">
        <fgColor rgb="FFF2F2F2"/>
      </patternFill>
    </fill>
    <fill>
      <patternFill patternType="solid">
        <fgColor rgb="FFC6EFCE"/>
      </patternFill>
    </fill>
    <fill>
      <patternFill patternType="solid">
        <fgColor rgb="FFFFC7CE"/>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s>
  <borders count="123">
    <border>
      <left/>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style="double">
        <color indexed="64"/>
      </bottom>
      <diagonal/>
    </border>
    <border>
      <left/>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diagonal/>
    </border>
    <border>
      <left style="thin">
        <color indexed="8"/>
      </left>
      <right style="thin">
        <color indexed="8"/>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medium">
        <color indexed="64"/>
      </left>
      <right style="medium">
        <color indexed="8"/>
      </right>
      <top style="medium">
        <color indexed="64"/>
      </top>
      <bottom/>
      <diagonal/>
    </border>
    <border>
      <left style="medium">
        <color indexed="64"/>
      </left>
      <right style="medium">
        <color indexed="8"/>
      </right>
      <top/>
      <bottom/>
      <diagonal/>
    </border>
    <border>
      <left style="medium">
        <color indexed="64"/>
      </left>
      <right/>
      <top style="thin">
        <color indexed="64"/>
      </top>
      <bottom/>
      <diagonal/>
    </border>
    <border>
      <left/>
      <right style="medium">
        <color indexed="64"/>
      </right>
      <top style="thin">
        <color indexed="64"/>
      </top>
      <bottom style="thin">
        <color indexed="8"/>
      </bottom>
      <diagonal/>
    </border>
    <border>
      <left style="thin">
        <color indexed="8"/>
      </left>
      <right style="medium">
        <color indexed="64"/>
      </right>
      <top style="thin">
        <color indexed="8"/>
      </top>
      <bottom/>
      <diagonal/>
    </border>
    <border>
      <left style="medium">
        <color indexed="64"/>
      </left>
      <right/>
      <top/>
      <bottom style="thin">
        <color indexed="8"/>
      </bottom>
      <diagonal/>
    </border>
    <border>
      <left style="thin">
        <color indexed="8"/>
      </left>
      <right style="medium">
        <color indexed="64"/>
      </right>
      <top/>
      <bottom style="thin">
        <color indexed="8"/>
      </bottom>
      <diagonal/>
    </border>
    <border>
      <left style="thin">
        <color indexed="8"/>
      </left>
      <right style="medium">
        <color indexed="64"/>
      </right>
      <top/>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right style="medium">
        <color indexed="8"/>
      </right>
      <top style="medium">
        <color indexed="64"/>
      </top>
      <bottom/>
      <diagonal/>
    </border>
    <border>
      <left/>
      <right style="medium">
        <color indexed="8"/>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rgb="FF2E75B6"/>
      </left>
      <right style="thin">
        <color rgb="FF2E75B6"/>
      </right>
      <top style="thin">
        <color rgb="FF2E75B6"/>
      </top>
      <bottom style="thin">
        <color rgb="FF2E75B6"/>
      </bottom>
      <diagonal/>
    </border>
    <border>
      <left/>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auto="1"/>
      </left>
      <right/>
      <top style="thin">
        <color auto="1"/>
      </top>
      <bottom style="thin">
        <color auto="1"/>
      </bottom>
      <diagonal/>
    </border>
    <border>
      <left style="thin">
        <color indexed="64"/>
      </left>
      <right/>
      <top/>
      <bottom style="medium">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theme="0" tint="-0.14999847407452621"/>
      </right>
      <top/>
      <bottom/>
      <diagonal/>
    </border>
    <border>
      <left style="medium">
        <color indexed="64"/>
      </left>
      <right/>
      <top style="medium">
        <color indexed="64"/>
      </top>
      <bottom style="thin">
        <color theme="0" tint="-0.14999847407452621"/>
      </bottom>
      <diagonal/>
    </border>
    <border>
      <left style="medium">
        <color indexed="64"/>
      </left>
      <right/>
      <top style="thin">
        <color theme="0" tint="-0.14999847407452621"/>
      </top>
      <bottom style="thin">
        <color theme="0" tint="-0.14999847407452621"/>
      </bottom>
      <diagonal/>
    </border>
    <border>
      <left style="medium">
        <color indexed="64"/>
      </left>
      <right/>
      <top style="thin">
        <color theme="0" tint="-0.14999847407452621"/>
      </top>
      <bottom style="thin">
        <color indexed="64"/>
      </bottom>
      <diagonal/>
    </border>
    <border>
      <left style="medium">
        <color indexed="64"/>
      </left>
      <right style="medium">
        <color indexed="64"/>
      </right>
      <top style="thin">
        <color theme="0" tint="-0.14999847407452621"/>
      </top>
      <bottom/>
      <diagonal/>
    </border>
    <border>
      <left style="medium">
        <color indexed="64"/>
      </left>
      <right style="medium">
        <color indexed="64"/>
      </right>
      <top style="thin">
        <color theme="0" tint="-0.14999847407452621"/>
      </top>
      <bottom style="thin">
        <color theme="0" tint="-0.14999847407452621"/>
      </bottom>
      <diagonal/>
    </border>
    <border>
      <left style="medium">
        <color indexed="64"/>
      </left>
      <right style="medium">
        <color indexed="64"/>
      </right>
      <top/>
      <bottom style="thin">
        <color auto="1"/>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style="thin">
        <color indexed="8"/>
      </right>
      <top style="thin">
        <color indexed="8"/>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double">
        <color indexed="64"/>
      </bottom>
      <diagonal/>
    </border>
    <border>
      <left style="medium">
        <color auto="1"/>
      </left>
      <right style="medium">
        <color auto="1"/>
      </right>
      <top/>
      <bottom style="medium">
        <color auto="1"/>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style="thin">
        <color auto="1"/>
      </bottom>
      <diagonal/>
    </border>
    <border>
      <left/>
      <right style="medium">
        <color auto="1"/>
      </right>
      <top/>
      <bottom/>
      <diagonal/>
    </border>
    <border>
      <left style="thin">
        <color indexed="64"/>
      </left>
      <right style="thin">
        <color indexed="64"/>
      </right>
      <top/>
      <bottom style="medium">
        <color indexed="64"/>
      </bottom>
      <diagonal/>
    </border>
    <border>
      <left/>
      <right/>
      <top style="thin">
        <color auto="1"/>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auto="1"/>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auto="1"/>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4">
    <xf numFmtId="0" fontId="0" fillId="0" borderId="65"/>
    <xf numFmtId="43" fontId="2" fillId="0" borderId="65"/>
    <xf numFmtId="166" fontId="2" fillId="0" borderId="65"/>
    <xf numFmtId="0" fontId="35" fillId="0" borderId="65"/>
  </cellStyleXfs>
  <cellXfs count="854">
    <xf numFmtId="0" fontId="0" fillId="0" borderId="0" xfId="0" applyBorder="1"/>
    <xf numFmtId="0" fontId="25" fillId="0" borderId="0" xfId="0" applyFont="1" applyBorder="1" applyAlignment="1" applyProtection="1">
      <alignment vertical="center"/>
      <protection locked="0"/>
    </xf>
    <xf numFmtId="0" fontId="0" fillId="0" borderId="0" xfId="0" applyBorder="1" applyProtection="1">
      <protection locked="0"/>
    </xf>
    <xf numFmtId="0" fontId="0" fillId="0" borderId="21" xfId="0" applyBorder="1" applyProtection="1">
      <protection locked="0"/>
    </xf>
    <xf numFmtId="0" fontId="26" fillId="0" borderId="0" xfId="0" applyFont="1" applyBorder="1" applyAlignment="1" applyProtection="1">
      <alignment vertical="center" wrapText="1"/>
      <protection locked="0"/>
    </xf>
    <xf numFmtId="0" fontId="26" fillId="0" borderId="0"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protection locked="0"/>
    </xf>
    <xf numFmtId="0" fontId="38" fillId="7" borderId="0" xfId="0" applyFont="1" applyFill="1" applyBorder="1" applyAlignment="1" applyProtection="1">
      <alignment horizontal="center" vertical="center"/>
      <protection locked="0"/>
    </xf>
    <xf numFmtId="0" fontId="39" fillId="0" borderId="0" xfId="0" applyFont="1" applyBorder="1" applyAlignment="1" applyProtection="1">
      <alignment horizontal="right" vertical="center"/>
      <protection locked="0"/>
    </xf>
    <xf numFmtId="0" fontId="39" fillId="0" borderId="65" xfId="0" applyFont="1" applyAlignment="1" applyProtection="1">
      <alignment horizontal="right" vertical="center"/>
      <protection locked="0"/>
    </xf>
    <xf numFmtId="0" fontId="41" fillId="0" borderId="65" xfId="0" applyFont="1" applyProtection="1">
      <protection locked="0"/>
    </xf>
    <xf numFmtId="0" fontId="46" fillId="11" borderId="64" xfId="0" applyFont="1" applyFill="1" applyBorder="1" applyAlignment="1" applyProtection="1">
      <alignment horizontal="left" vertical="center"/>
      <protection locked="0"/>
    </xf>
    <xf numFmtId="0" fontId="47" fillId="12" borderId="64" xfId="0" applyFont="1" applyFill="1" applyBorder="1" applyAlignment="1" applyProtection="1">
      <alignment horizontal="left" vertical="center"/>
      <protection locked="0"/>
    </xf>
    <xf numFmtId="0" fontId="19" fillId="0" borderId="0" xfId="0" applyFont="1" applyBorder="1" applyAlignment="1" applyProtection="1">
      <alignment horizontal="center"/>
      <protection locked="0"/>
    </xf>
    <xf numFmtId="0" fontId="19" fillId="0" borderId="0" xfId="0" applyFont="1" applyBorder="1" applyAlignment="1" applyProtection="1">
      <alignment horizontal="right"/>
      <protection locked="0"/>
    </xf>
    <xf numFmtId="0" fontId="20" fillId="0" borderId="0" xfId="0" applyFont="1" applyBorder="1" applyAlignment="1" applyProtection="1">
      <alignment horizontal="center"/>
      <protection locked="0"/>
    </xf>
    <xf numFmtId="0" fontId="4" fillId="0" borderId="9" xfId="0" applyFont="1" applyBorder="1" applyProtection="1">
      <protection locked="0"/>
    </xf>
    <xf numFmtId="0" fontId="19" fillId="0" borderId="0" xfId="0" applyFont="1" applyBorder="1" applyProtection="1">
      <protection locked="0"/>
    </xf>
    <xf numFmtId="0" fontId="4" fillId="0" borderId="0" xfId="0" applyFont="1" applyBorder="1" applyAlignment="1" applyProtection="1">
      <alignment horizontal="left"/>
      <protection locked="0"/>
    </xf>
    <xf numFmtId="4" fontId="0" fillId="0" borderId="0" xfId="0" applyNumberFormat="1" applyBorder="1" applyProtection="1">
      <protection locked="0"/>
    </xf>
    <xf numFmtId="0" fontId="19" fillId="0" borderId="0" xfId="0" applyFont="1" applyBorder="1" applyAlignment="1" applyProtection="1">
      <alignment horizontal="left"/>
      <protection locked="0"/>
    </xf>
    <xf numFmtId="0" fontId="4" fillId="0" borderId="10" xfId="0" applyFont="1" applyBorder="1" applyProtection="1">
      <protection locked="0"/>
    </xf>
    <xf numFmtId="0" fontId="4" fillId="0" borderId="4" xfId="0" applyFont="1" applyBorder="1" applyProtection="1">
      <protection locked="0"/>
    </xf>
    <xf numFmtId="0" fontId="4" fillId="0" borderId="0" xfId="0" applyFont="1" applyBorder="1" applyProtection="1">
      <protection locked="0"/>
    </xf>
    <xf numFmtId="4" fontId="19" fillId="0" borderId="0" xfId="0" applyNumberFormat="1" applyFont="1" applyBorder="1" applyProtection="1">
      <protection locked="0"/>
    </xf>
    <xf numFmtId="3" fontId="19" fillId="0" borderId="0" xfId="0" applyNumberFormat="1" applyFont="1" applyBorder="1" applyProtection="1">
      <protection locked="0"/>
    </xf>
    <xf numFmtId="4" fontId="19" fillId="0" borderId="0" xfId="1" applyNumberFormat="1" applyFont="1" applyBorder="1" applyProtection="1">
      <protection locked="0"/>
    </xf>
    <xf numFmtId="0" fontId="39" fillId="0" borderId="0" xfId="0" applyFont="1" applyBorder="1" applyAlignment="1" applyProtection="1">
      <alignment horizontal="center" vertical="center"/>
      <protection locked="0"/>
    </xf>
    <xf numFmtId="14" fontId="4" fillId="0" borderId="0" xfId="0" applyNumberFormat="1" applyFont="1" applyBorder="1" applyAlignment="1" applyProtection="1">
      <alignment horizontal="left"/>
      <protection locked="0"/>
    </xf>
    <xf numFmtId="4" fontId="4" fillId="0" borderId="0" xfId="0" applyNumberFormat="1" applyFont="1" applyBorder="1" applyProtection="1">
      <protection locked="0"/>
    </xf>
    <xf numFmtId="4" fontId="1" fillId="0" borderId="0" xfId="0" applyNumberFormat="1" applyFont="1" applyBorder="1" applyAlignment="1" applyProtection="1">
      <alignment horizontal="right"/>
      <protection locked="0"/>
    </xf>
    <xf numFmtId="0" fontId="4" fillId="0" borderId="3" xfId="0" applyFont="1" applyBorder="1" applyProtection="1">
      <protection locked="0"/>
    </xf>
    <xf numFmtId="4" fontId="24" fillId="0" borderId="0" xfId="0" applyNumberFormat="1" applyFont="1" applyBorder="1" applyProtection="1">
      <protection locked="0"/>
    </xf>
    <xf numFmtId="2" fontId="24" fillId="0" borderId="0" xfId="0" applyNumberFormat="1" applyFont="1" applyBorder="1" applyProtection="1">
      <protection locked="0"/>
    </xf>
    <xf numFmtId="0" fontId="24" fillId="0" borderId="0" xfId="0" applyFont="1" applyBorder="1" applyProtection="1">
      <protection locked="0"/>
    </xf>
    <xf numFmtId="2" fontId="4" fillId="0" borderId="0" xfId="0" applyNumberFormat="1" applyFont="1" applyBorder="1" applyProtection="1">
      <protection locked="0"/>
    </xf>
    <xf numFmtId="43" fontId="19" fillId="0" borderId="0" xfId="1" applyFont="1" applyBorder="1" applyProtection="1">
      <protection locked="0"/>
    </xf>
    <xf numFmtId="164" fontId="20" fillId="0" borderId="0" xfId="0" applyNumberFormat="1" applyFont="1" applyBorder="1" applyAlignment="1" applyProtection="1">
      <alignment horizontal="center"/>
      <protection locked="0"/>
    </xf>
    <xf numFmtId="164" fontId="4" fillId="0" borderId="0" xfId="0" applyNumberFormat="1" applyFont="1" applyBorder="1" applyProtection="1">
      <protection locked="0"/>
    </xf>
    <xf numFmtId="0" fontId="4" fillId="3" borderId="17" xfId="0" applyFont="1" applyFill="1" applyBorder="1" applyAlignment="1" applyProtection="1">
      <alignment horizontal="center" vertical="center" wrapText="1"/>
      <protection locked="0"/>
    </xf>
    <xf numFmtId="0" fontId="14" fillId="0" borderId="0" xfId="0" applyFont="1" applyBorder="1" applyAlignment="1" applyProtection="1">
      <alignment vertical="center" wrapText="1"/>
      <protection locked="0"/>
    </xf>
    <xf numFmtId="0" fontId="4" fillId="3" borderId="20" xfId="0" applyFont="1" applyFill="1" applyBorder="1" applyAlignment="1" applyProtection="1">
      <alignment horizontal="center" vertical="center" wrapText="1"/>
      <protection locked="0"/>
    </xf>
    <xf numFmtId="0" fontId="22" fillId="3" borderId="26" xfId="0" applyFont="1" applyFill="1" applyBorder="1" applyAlignment="1" applyProtection="1">
      <alignment horizontal="center" vertical="center" wrapText="1"/>
      <protection locked="0"/>
    </xf>
    <xf numFmtId="0" fontId="22" fillId="3" borderId="1" xfId="0" applyFont="1" applyFill="1" applyBorder="1" applyAlignment="1" applyProtection="1">
      <alignment horizontal="center" vertical="center" wrapText="1"/>
      <protection locked="0"/>
    </xf>
    <xf numFmtId="0" fontId="22" fillId="3" borderId="25" xfId="0" applyFont="1" applyFill="1" applyBorder="1" applyAlignment="1" applyProtection="1">
      <alignment horizontal="center" vertical="center" wrapText="1"/>
      <protection locked="0"/>
    </xf>
    <xf numFmtId="0" fontId="21" fillId="4" borderId="1" xfId="0" applyFont="1" applyFill="1" applyBorder="1" applyAlignment="1" applyProtection="1">
      <alignment vertical="center" wrapText="1"/>
      <protection locked="0"/>
    </xf>
    <xf numFmtId="0" fontId="4" fillId="0" borderId="1" xfId="0" applyFont="1" applyBorder="1" applyAlignment="1" applyProtection="1">
      <alignment vertical="center" wrapText="1"/>
      <protection locked="0"/>
    </xf>
    <xf numFmtId="4" fontId="4" fillId="0" borderId="25" xfId="0" applyNumberFormat="1" applyFont="1" applyBorder="1" applyAlignment="1" applyProtection="1">
      <alignment vertical="center" wrapText="1"/>
      <protection locked="0"/>
    </xf>
    <xf numFmtId="4" fontId="4" fillId="0" borderId="2" xfId="0" applyNumberFormat="1" applyFont="1" applyBorder="1" applyAlignment="1" applyProtection="1">
      <alignment vertical="center" wrapText="1"/>
      <protection locked="0"/>
    </xf>
    <xf numFmtId="4" fontId="4" fillId="0" borderId="32" xfId="0" applyNumberFormat="1" applyFont="1" applyBorder="1" applyAlignment="1" applyProtection="1">
      <alignment vertical="center" wrapText="1"/>
      <protection locked="0"/>
    </xf>
    <xf numFmtId="0" fontId="4" fillId="0" borderId="20" xfId="0" applyFont="1" applyBorder="1" applyAlignment="1" applyProtection="1">
      <alignment vertical="center" wrapText="1"/>
      <protection locked="0"/>
    </xf>
    <xf numFmtId="4" fontId="4" fillId="0" borderId="21" xfId="0" applyNumberFormat="1" applyFont="1" applyBorder="1" applyAlignment="1" applyProtection="1">
      <alignment vertical="center" wrapText="1"/>
      <protection locked="0"/>
    </xf>
    <xf numFmtId="4" fontId="4" fillId="0" borderId="34" xfId="0" applyNumberFormat="1" applyFont="1" applyBorder="1" applyAlignment="1" applyProtection="1">
      <alignment vertical="center" wrapText="1"/>
      <protection locked="0"/>
    </xf>
    <xf numFmtId="4" fontId="4" fillId="0" borderId="31" xfId="0" applyNumberFormat="1" applyFont="1" applyBorder="1" applyAlignment="1" applyProtection="1">
      <alignment vertical="center" wrapText="1"/>
      <protection locked="0"/>
    </xf>
    <xf numFmtId="4" fontId="4" fillId="0" borderId="35" xfId="0" applyNumberFormat="1" applyFont="1" applyBorder="1" applyAlignment="1" applyProtection="1">
      <alignment vertical="center" wrapText="1"/>
      <protection locked="0"/>
    </xf>
    <xf numFmtId="0" fontId="19" fillId="0" borderId="0" xfId="0" applyFont="1" applyBorder="1" applyAlignment="1" applyProtection="1">
      <alignment horizontal="center" vertical="center"/>
      <protection locked="0"/>
    </xf>
    <xf numFmtId="0" fontId="19" fillId="0" borderId="0" xfId="0" applyFont="1" applyBorder="1" applyAlignment="1" applyProtection="1">
      <alignment horizontal="right" vertical="center"/>
      <protection locked="0"/>
    </xf>
    <xf numFmtId="0" fontId="18" fillId="0" borderId="0" xfId="0" applyFont="1" applyBorder="1" applyAlignment="1" applyProtection="1">
      <alignment horizontal="left" vertical="center"/>
      <protection locked="0"/>
    </xf>
    <xf numFmtId="0" fontId="19" fillId="4" borderId="25" xfId="0" applyFont="1" applyFill="1" applyBorder="1" applyAlignment="1" applyProtection="1">
      <alignment vertical="center" wrapText="1"/>
      <protection locked="0"/>
    </xf>
    <xf numFmtId="0" fontId="4" fillId="0" borderId="25"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3" borderId="21" xfId="0" applyFont="1" applyFill="1" applyBorder="1" applyAlignment="1" applyProtection="1">
      <alignment vertical="center" wrapText="1"/>
      <protection locked="0"/>
    </xf>
    <xf numFmtId="0" fontId="22" fillId="3" borderId="20" xfId="0" applyFont="1" applyFill="1" applyBorder="1" applyAlignment="1" applyProtection="1">
      <alignment vertical="center" wrapText="1"/>
      <protection locked="0"/>
    </xf>
    <xf numFmtId="0" fontId="4" fillId="3" borderId="25" xfId="0" applyFont="1" applyFill="1" applyBorder="1" applyAlignment="1" applyProtection="1">
      <alignment vertical="center" wrapText="1"/>
      <protection locked="0"/>
    </xf>
    <xf numFmtId="0" fontId="4" fillId="0" borderId="0" xfId="0" applyFont="1" applyBorder="1" applyAlignment="1" applyProtection="1">
      <alignment vertical="center"/>
      <protection locked="0"/>
    </xf>
    <xf numFmtId="0" fontId="13" fillId="0" borderId="0" xfId="0" applyFont="1" applyBorder="1" applyAlignment="1" applyProtection="1">
      <alignment vertical="center"/>
      <protection locked="0"/>
    </xf>
    <xf numFmtId="0" fontId="9" fillId="0" borderId="0" xfId="0" applyFont="1" applyBorder="1" applyProtection="1">
      <protection locked="0"/>
    </xf>
    <xf numFmtId="0" fontId="7" fillId="0" borderId="0" xfId="0" applyFont="1" applyBorder="1" applyAlignment="1" applyProtection="1">
      <alignment vertical="center"/>
      <protection locked="0"/>
    </xf>
    <xf numFmtId="0" fontId="6" fillId="0" borderId="0" xfId="0" applyFont="1" applyBorder="1" applyAlignment="1" applyProtection="1">
      <alignment vertical="center"/>
      <protection locked="0"/>
    </xf>
    <xf numFmtId="0" fontId="7" fillId="0" borderId="0" xfId="0" applyFont="1" applyBorder="1" applyAlignment="1" applyProtection="1">
      <alignment horizontal="justify" vertical="center"/>
      <protection locked="0"/>
    </xf>
    <xf numFmtId="0" fontId="22" fillId="3" borderId="22" xfId="0" applyFont="1" applyFill="1" applyBorder="1" applyAlignment="1" applyProtection="1">
      <alignment horizontal="justify" vertical="center" wrapText="1"/>
      <protection locked="0"/>
    </xf>
    <xf numFmtId="0" fontId="22" fillId="3" borderId="23" xfId="0" applyFont="1" applyFill="1" applyBorder="1" applyAlignment="1" applyProtection="1">
      <alignment horizontal="center" vertical="center" wrapText="1"/>
      <protection locked="0"/>
    </xf>
    <xf numFmtId="0" fontId="21" fillId="0" borderId="20" xfId="0" applyFont="1" applyBorder="1" applyAlignment="1" applyProtection="1">
      <alignment horizontal="justify" vertical="center" wrapText="1"/>
      <protection locked="0"/>
    </xf>
    <xf numFmtId="0" fontId="22" fillId="0" borderId="20" xfId="0" applyFont="1" applyBorder="1" applyAlignment="1" applyProtection="1">
      <alignment horizontal="justify" vertical="center" wrapText="1"/>
      <protection locked="0"/>
    </xf>
    <xf numFmtId="4" fontId="22" fillId="0" borderId="21" xfId="0" applyNumberFormat="1" applyFont="1" applyBorder="1" applyAlignment="1" applyProtection="1">
      <alignment horizontal="right" vertical="center" wrapText="1"/>
      <protection locked="0"/>
    </xf>
    <xf numFmtId="0" fontId="21" fillId="0" borderId="3" xfId="0" applyFont="1" applyBorder="1" applyAlignment="1" applyProtection="1">
      <alignment horizontal="justify" vertical="center" wrapText="1"/>
      <protection locked="0"/>
    </xf>
    <xf numFmtId="0" fontId="15" fillId="0" borderId="0" xfId="0" applyFont="1" applyBorder="1" applyAlignment="1" applyProtection="1">
      <alignment horizontal="justify" vertical="center"/>
      <protection locked="0"/>
    </xf>
    <xf numFmtId="0" fontId="16" fillId="0" borderId="0" xfId="0" applyFont="1" applyBorder="1" applyAlignment="1" applyProtection="1">
      <alignment horizontal="justify" vertical="center"/>
      <protection locked="0"/>
    </xf>
    <xf numFmtId="0" fontId="17" fillId="0" borderId="0" xfId="0" applyFont="1" applyBorder="1" applyAlignment="1" applyProtection="1">
      <alignment horizontal="justify" vertical="center"/>
      <protection locked="0"/>
    </xf>
    <xf numFmtId="0" fontId="6" fillId="0" borderId="0" xfId="0" applyFont="1" applyBorder="1" applyAlignment="1" applyProtection="1">
      <alignment horizontal="justify" vertical="center"/>
      <protection locked="0"/>
    </xf>
    <xf numFmtId="4" fontId="22" fillId="0" borderId="20" xfId="0" applyNumberFormat="1" applyFont="1" applyBorder="1" applyAlignment="1" applyProtection="1">
      <alignment horizontal="right" vertical="center" wrapText="1"/>
      <protection locked="0"/>
    </xf>
    <xf numFmtId="4" fontId="4" fillId="0" borderId="0" xfId="0" applyNumberFormat="1" applyFont="1" applyBorder="1" applyAlignment="1" applyProtection="1">
      <alignment horizontal="right"/>
      <protection locked="0"/>
    </xf>
    <xf numFmtId="0" fontId="22" fillId="0" borderId="0" xfId="0" applyFont="1" applyBorder="1" applyAlignment="1" applyProtection="1">
      <alignment horizontal="justify" vertical="center"/>
      <protection locked="0"/>
    </xf>
    <xf numFmtId="0" fontId="4" fillId="0" borderId="0" xfId="0" applyFont="1" applyBorder="1" applyAlignment="1" applyProtection="1">
      <alignment horizontal="justify" vertical="center"/>
      <protection locked="0"/>
    </xf>
    <xf numFmtId="0" fontId="8" fillId="0" borderId="0" xfId="0" applyFont="1" applyBorder="1" applyAlignment="1" applyProtection="1">
      <alignment horizontal="justify" vertical="center"/>
      <protection locked="0"/>
    </xf>
    <xf numFmtId="0" fontId="4" fillId="0" borderId="0" xfId="0" applyFont="1" applyBorder="1" applyAlignment="1" applyProtection="1">
      <alignment horizontal="justify" vertical="center" wrapText="1"/>
      <protection locked="0"/>
    </xf>
    <xf numFmtId="0" fontId="0" fillId="0" borderId="0" xfId="0" applyBorder="1" applyAlignment="1" applyProtection="1">
      <alignment wrapText="1"/>
      <protection locked="0"/>
    </xf>
    <xf numFmtId="0" fontId="19" fillId="0" borderId="18" xfId="0" applyFont="1" applyBorder="1" applyAlignment="1" applyProtection="1">
      <alignment horizontal="center"/>
      <protection locked="0"/>
    </xf>
    <xf numFmtId="0" fontId="19" fillId="0" borderId="24"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25" xfId="0" applyFont="1" applyBorder="1" applyAlignment="1" applyProtection="1">
      <alignment horizontal="center" vertical="center"/>
      <protection locked="0"/>
    </xf>
    <xf numFmtId="0" fontId="21" fillId="0" borderId="17"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4" fillId="0" borderId="20" xfId="0" applyFont="1" applyBorder="1" applyAlignment="1" applyProtection="1">
      <alignment vertical="top" wrapText="1"/>
      <protection locked="0"/>
    </xf>
    <xf numFmtId="0" fontId="21" fillId="0" borderId="25" xfId="0" applyFont="1" applyBorder="1" applyAlignment="1" applyProtection="1">
      <alignment horizontal="center" vertical="center" wrapText="1"/>
      <protection locked="0"/>
    </xf>
    <xf numFmtId="0" fontId="4" fillId="0" borderId="1" xfId="0" applyFont="1" applyBorder="1" applyAlignment="1" applyProtection="1">
      <alignment vertical="top" wrapText="1"/>
      <protection locked="0"/>
    </xf>
    <xf numFmtId="0" fontId="21" fillId="0" borderId="1" xfId="0" applyFont="1" applyBorder="1" applyAlignment="1" applyProtection="1">
      <alignment horizontal="center" vertical="center" wrapText="1"/>
      <protection locked="0"/>
    </xf>
    <xf numFmtId="0" fontId="22" fillId="0" borderId="20" xfId="0" applyFont="1" applyBorder="1" applyAlignment="1" applyProtection="1">
      <alignment vertical="center" wrapText="1"/>
      <protection locked="0"/>
    </xf>
    <xf numFmtId="0" fontId="22" fillId="0" borderId="21"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1" fillId="0" borderId="20" xfId="0" applyFont="1" applyBorder="1" applyAlignment="1" applyProtection="1">
      <alignment horizontal="left" vertical="center" wrapText="1"/>
      <protection locked="0"/>
    </xf>
    <xf numFmtId="0" fontId="22" fillId="0" borderId="20" xfId="0" applyFont="1" applyBorder="1" applyAlignment="1" applyProtection="1">
      <alignment horizontal="center" vertical="center" wrapText="1"/>
      <protection locked="0"/>
    </xf>
    <xf numFmtId="43" fontId="22" fillId="0" borderId="21" xfId="1" applyFont="1" applyBorder="1" applyAlignment="1" applyProtection="1">
      <alignment horizontal="center" vertical="center" wrapText="1"/>
      <protection locked="0"/>
    </xf>
    <xf numFmtId="43" fontId="22" fillId="0" borderId="20" xfId="1" applyFont="1" applyBorder="1" applyAlignment="1" applyProtection="1">
      <alignment horizontal="center" vertical="center" wrapText="1"/>
      <protection locked="0"/>
    </xf>
    <xf numFmtId="0" fontId="22" fillId="0" borderId="20" xfId="0" applyFont="1" applyBorder="1" applyAlignment="1" applyProtection="1">
      <alignment horizontal="left" vertical="center" wrapText="1"/>
      <protection locked="0"/>
    </xf>
    <xf numFmtId="0" fontId="22" fillId="0" borderId="20" xfId="0" applyFont="1" applyBorder="1" applyAlignment="1" applyProtection="1">
      <alignment horizontal="left" vertical="center" wrapText="1" indent="2"/>
      <protection locked="0"/>
    </xf>
    <xf numFmtId="43" fontId="22" fillId="0" borderId="20" xfId="1" applyFont="1" applyBorder="1" applyAlignment="1" applyProtection="1">
      <alignment vertical="center" wrapText="1"/>
      <protection locked="0"/>
    </xf>
    <xf numFmtId="43" fontId="22" fillId="0" borderId="25" xfId="1" applyFont="1" applyBorder="1" applyAlignment="1" applyProtection="1">
      <alignment horizontal="center" vertical="center" wrapText="1"/>
      <protection locked="0"/>
    </xf>
    <xf numFmtId="43" fontId="22" fillId="0" borderId="1" xfId="1" applyFont="1" applyBorder="1" applyAlignment="1" applyProtection="1">
      <alignment vertical="center" wrapText="1"/>
      <protection locked="0"/>
    </xf>
    <xf numFmtId="43" fontId="21" fillId="0" borderId="22" xfId="1" applyFont="1" applyBorder="1" applyAlignment="1" applyProtection="1">
      <alignment horizontal="center" vertical="center" wrapText="1"/>
      <protection locked="0"/>
    </xf>
    <xf numFmtId="43" fontId="22" fillId="0" borderId="17" xfId="1" applyFont="1" applyBorder="1" applyAlignment="1" applyProtection="1">
      <alignment vertical="center" wrapText="1"/>
      <protection locked="0"/>
    </xf>
    <xf numFmtId="43" fontId="22" fillId="0" borderId="17" xfId="1" applyFont="1" applyBorder="1" applyAlignment="1" applyProtection="1">
      <alignment horizontal="center" vertical="center" wrapText="1"/>
      <protection locked="0"/>
    </xf>
    <xf numFmtId="43" fontId="22" fillId="0" borderId="1" xfId="1" applyFont="1" applyBorder="1" applyAlignment="1" applyProtection="1">
      <alignment horizontal="center" vertical="center" wrapText="1"/>
      <protection locked="0"/>
    </xf>
    <xf numFmtId="0" fontId="21" fillId="0" borderId="1" xfId="0" applyFont="1" applyBorder="1" applyAlignment="1" applyProtection="1">
      <alignment horizontal="left" vertical="center" wrapText="1"/>
      <protection locked="0"/>
    </xf>
    <xf numFmtId="0" fontId="4" fillId="0" borderId="0" xfId="0" applyFont="1" applyBorder="1" applyAlignment="1" applyProtection="1">
      <alignment horizontal="center" vertical="center"/>
      <protection locked="0"/>
    </xf>
    <xf numFmtId="0" fontId="22" fillId="3" borderId="25" xfId="0" applyFont="1" applyFill="1" applyBorder="1" applyAlignment="1" applyProtection="1">
      <alignment vertical="center" wrapText="1"/>
      <protection locked="0"/>
    </xf>
    <xf numFmtId="0" fontId="19" fillId="0" borderId="20" xfId="0" applyFont="1" applyBorder="1" applyAlignment="1" applyProtection="1">
      <alignment vertical="center" wrapText="1"/>
      <protection locked="0"/>
    </xf>
    <xf numFmtId="0" fontId="4" fillId="0" borderId="21" xfId="0" applyFont="1" applyBorder="1" applyAlignment="1" applyProtection="1">
      <alignment horizontal="center" vertical="center" wrapText="1"/>
      <protection locked="0"/>
    </xf>
    <xf numFmtId="0" fontId="19" fillId="0" borderId="1" xfId="0" applyFont="1" applyBorder="1" applyAlignment="1" applyProtection="1">
      <alignment vertical="center" wrapText="1"/>
      <protection locked="0"/>
    </xf>
    <xf numFmtId="0" fontId="4" fillId="0" borderId="25" xfId="0" applyFont="1" applyBorder="1" applyAlignment="1" applyProtection="1">
      <alignment horizontal="center" vertical="center" wrapText="1"/>
      <protection locked="0"/>
    </xf>
    <xf numFmtId="0" fontId="19" fillId="0" borderId="0" xfId="0" applyFont="1" applyBorder="1" applyAlignment="1" applyProtection="1">
      <alignment horizontal="left" vertical="center"/>
      <protection locked="0"/>
    </xf>
    <xf numFmtId="0" fontId="4" fillId="3" borderId="18" xfId="0" applyFont="1" applyFill="1" applyBorder="1" applyAlignment="1" applyProtection="1">
      <alignment horizontal="center" vertical="center" wrapText="1"/>
      <protection locked="0"/>
    </xf>
    <xf numFmtId="0" fontId="4" fillId="0" borderId="3" xfId="0" applyFont="1" applyBorder="1" applyAlignment="1" applyProtection="1">
      <alignment vertical="center" wrapText="1"/>
      <protection locked="0"/>
    </xf>
    <xf numFmtId="0" fontId="4" fillId="0" borderId="3" xfId="0" applyFont="1" applyBorder="1" applyAlignment="1" applyProtection="1">
      <alignment horizontal="center" vertical="center" wrapText="1"/>
      <protection locked="0"/>
    </xf>
    <xf numFmtId="0" fontId="18" fillId="0" borderId="10" xfId="0" applyFont="1" applyBorder="1" applyProtection="1">
      <protection locked="0"/>
    </xf>
    <xf numFmtId="0" fontId="4" fillId="0" borderId="0" xfId="0" applyFont="1" applyBorder="1" applyAlignment="1" applyProtection="1">
      <alignment vertical="center" wrapText="1"/>
      <protection locked="0"/>
    </xf>
    <xf numFmtId="0" fontId="10" fillId="0" borderId="0" xfId="0" applyFont="1" applyBorder="1" applyAlignment="1" applyProtection="1">
      <alignment vertical="center"/>
      <protection locked="0"/>
    </xf>
    <xf numFmtId="4" fontId="1" fillId="0" borderId="0" xfId="0" applyNumberFormat="1" applyFont="1" applyBorder="1" applyProtection="1">
      <protection locked="0"/>
    </xf>
    <xf numFmtId="0" fontId="22" fillId="3" borderId="21" xfId="0" applyFont="1" applyFill="1" applyBorder="1" applyAlignment="1" applyProtection="1">
      <alignment horizontal="center" vertical="center" wrapText="1"/>
      <protection locked="0"/>
    </xf>
    <xf numFmtId="0" fontId="0" fillId="0" borderId="15" xfId="0" applyBorder="1" applyProtection="1">
      <protection locked="0"/>
    </xf>
    <xf numFmtId="0" fontId="19" fillId="0" borderId="28" xfId="0" applyFont="1" applyBorder="1" applyAlignment="1" applyProtection="1">
      <alignment vertical="center" wrapText="1"/>
      <protection locked="0"/>
    </xf>
    <xf numFmtId="0" fontId="4" fillId="0" borderId="29"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19" fillId="0" borderId="15" xfId="0" applyFont="1" applyBorder="1" applyAlignment="1" applyProtection="1">
      <alignment vertical="center" wrapText="1"/>
      <protection locked="0"/>
    </xf>
    <xf numFmtId="0" fontId="4" fillId="0" borderId="28"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19" fillId="0" borderId="3" xfId="0" applyFont="1" applyBorder="1" applyAlignment="1" applyProtection="1">
      <alignment vertical="center" wrapText="1"/>
      <protection locked="0"/>
    </xf>
    <xf numFmtId="0" fontId="11" fillId="0" borderId="0" xfId="0" applyFont="1" applyBorder="1" applyProtection="1">
      <protection locked="0"/>
    </xf>
    <xf numFmtId="0" fontId="3" fillId="0" borderId="0" xfId="0" applyFont="1" applyBorder="1" applyProtection="1">
      <protection locked="0"/>
    </xf>
    <xf numFmtId="0" fontId="18" fillId="0" borderId="0" xfId="0" applyFont="1" applyBorder="1" applyAlignment="1" applyProtection="1">
      <alignment horizontal="center"/>
      <protection locked="0"/>
    </xf>
    <xf numFmtId="0" fontId="22" fillId="3" borderId="27" xfId="0" applyFont="1" applyFill="1" applyBorder="1" applyAlignment="1" applyProtection="1">
      <alignment horizontal="center" vertical="center" wrapText="1"/>
      <protection locked="0"/>
    </xf>
    <xf numFmtId="0" fontId="22" fillId="3" borderId="3" xfId="0" applyFont="1" applyFill="1" applyBorder="1" applyAlignment="1" applyProtection="1">
      <alignment horizontal="center" vertical="center" wrapText="1"/>
      <protection locked="0"/>
    </xf>
    <xf numFmtId="0" fontId="22" fillId="3" borderId="9" xfId="0" applyFont="1" applyFill="1" applyBorder="1" applyAlignment="1" applyProtection="1">
      <alignment horizontal="center" vertical="center" wrapText="1"/>
      <protection locked="0"/>
    </xf>
    <xf numFmtId="0" fontId="4" fillId="0" borderId="18" xfId="0" applyFont="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4" fillId="5" borderId="49" xfId="0" applyFont="1" applyFill="1" applyBorder="1" applyAlignment="1" applyProtection="1">
      <alignment horizontal="center"/>
      <protection locked="0"/>
    </xf>
    <xf numFmtId="0" fontId="4" fillId="5" borderId="44" xfId="0" applyFont="1" applyFill="1" applyBorder="1" applyAlignment="1" applyProtection="1">
      <alignment horizontal="center"/>
      <protection locked="0"/>
    </xf>
    <xf numFmtId="0" fontId="4" fillId="5" borderId="13" xfId="0" applyFont="1" applyFill="1" applyBorder="1" applyAlignment="1" applyProtection="1">
      <alignment horizontal="center"/>
      <protection locked="0"/>
    </xf>
    <xf numFmtId="0" fontId="4" fillId="5" borderId="45" xfId="0" applyFont="1" applyFill="1" applyBorder="1" applyAlignment="1" applyProtection="1">
      <alignment horizontal="center"/>
      <protection locked="0"/>
    </xf>
    <xf numFmtId="0" fontId="4" fillId="5" borderId="46" xfId="0" applyFont="1" applyFill="1" applyBorder="1" applyAlignment="1" applyProtection="1">
      <alignment horizontal="center"/>
      <protection locked="0"/>
    </xf>
    <xf numFmtId="0" fontId="4" fillId="5" borderId="50" xfId="0" applyFont="1" applyFill="1" applyBorder="1" applyAlignment="1" applyProtection="1">
      <alignment horizontal="center"/>
      <protection locked="0"/>
    </xf>
    <xf numFmtId="0" fontId="4" fillId="5" borderId="15" xfId="0" applyFont="1" applyFill="1" applyBorder="1" applyAlignment="1" applyProtection="1">
      <alignment horizontal="center"/>
      <protection locked="0"/>
    </xf>
    <xf numFmtId="0" fontId="4" fillId="5" borderId="38" xfId="0" applyFont="1" applyFill="1" applyBorder="1" applyAlignment="1" applyProtection="1">
      <alignment horizontal="center"/>
      <protection locked="0"/>
    </xf>
    <xf numFmtId="0" fontId="4" fillId="5" borderId="0" xfId="0" applyFont="1" applyFill="1" applyBorder="1" applyAlignment="1" applyProtection="1">
      <alignment horizontal="center"/>
      <protection locked="0"/>
    </xf>
    <xf numFmtId="0" fontId="4" fillId="5" borderId="39" xfId="0" applyFont="1" applyFill="1" applyBorder="1" applyAlignment="1" applyProtection="1">
      <alignment horizontal="center"/>
      <protection locked="0"/>
    </xf>
    <xf numFmtId="0" fontId="4" fillId="5" borderId="21" xfId="0" applyFont="1" applyFill="1" applyBorder="1" applyAlignment="1" applyProtection="1">
      <alignment horizontal="center"/>
      <protection locked="0"/>
    </xf>
    <xf numFmtId="0" fontId="4" fillId="5" borderId="40" xfId="0" applyFont="1" applyFill="1" applyBorder="1" applyAlignment="1" applyProtection="1">
      <alignment horizontal="center"/>
      <protection locked="0"/>
    </xf>
    <xf numFmtId="0" fontId="4" fillId="5" borderId="51" xfId="0" applyFont="1" applyFill="1" applyBorder="1" applyAlignment="1" applyProtection="1">
      <alignment horizontal="center"/>
      <protection locked="0"/>
    </xf>
    <xf numFmtId="0" fontId="4" fillId="5" borderId="52" xfId="0" applyFont="1" applyFill="1" applyBorder="1" applyAlignment="1" applyProtection="1">
      <alignment horizontal="center"/>
      <protection locked="0"/>
    </xf>
    <xf numFmtId="0" fontId="4" fillId="5" borderId="41" xfId="0" applyFont="1" applyFill="1" applyBorder="1" applyAlignment="1" applyProtection="1">
      <alignment horizontal="center"/>
      <protection locked="0"/>
    </xf>
    <xf numFmtId="0" fontId="4" fillId="5" borderId="53" xfId="0" applyFont="1" applyFill="1" applyBorder="1" applyAlignment="1" applyProtection="1">
      <alignment horizontal="center"/>
      <protection locked="0"/>
    </xf>
    <xf numFmtId="0" fontId="4" fillId="5" borderId="15" xfId="0" applyFont="1" applyFill="1" applyBorder="1" applyProtection="1">
      <protection locked="0"/>
    </xf>
    <xf numFmtId="0" fontId="4" fillId="5" borderId="54" xfId="0" applyFont="1" applyFill="1" applyBorder="1" applyAlignment="1" applyProtection="1">
      <alignment horizontal="center"/>
      <protection locked="0"/>
    </xf>
    <xf numFmtId="4" fontId="4" fillId="5" borderId="38" xfId="0" applyNumberFormat="1" applyFont="1" applyFill="1" applyBorder="1" applyProtection="1">
      <protection locked="0"/>
    </xf>
    <xf numFmtId="4" fontId="4" fillId="5" borderId="54" xfId="0" applyNumberFormat="1" applyFont="1" applyFill="1" applyBorder="1" applyProtection="1">
      <protection locked="0"/>
    </xf>
    <xf numFmtId="0" fontId="19" fillId="5" borderId="55" xfId="0" applyFont="1" applyFill="1" applyBorder="1" applyProtection="1">
      <protection locked="0"/>
    </xf>
    <xf numFmtId="0" fontId="4" fillId="5" borderId="38" xfId="0" applyFont="1" applyFill="1" applyBorder="1" applyProtection="1">
      <protection locked="0"/>
    </xf>
    <xf numFmtId="0" fontId="4" fillId="5" borderId="54" xfId="0" applyFont="1" applyFill="1" applyBorder="1" applyProtection="1">
      <protection locked="0"/>
    </xf>
    <xf numFmtId="0" fontId="19" fillId="5" borderId="15" xfId="0" applyFont="1" applyFill="1" applyBorder="1" applyProtection="1">
      <protection locked="0"/>
    </xf>
    <xf numFmtId="4" fontId="4" fillId="5" borderId="43" xfId="0" applyNumberFormat="1" applyFont="1" applyFill="1" applyBorder="1" applyProtection="1">
      <protection locked="0"/>
    </xf>
    <xf numFmtId="0" fontId="9" fillId="0" borderId="0" xfId="0" applyFont="1" applyBorder="1" applyAlignment="1" applyProtection="1">
      <alignment horizontal="left"/>
      <protection locked="0"/>
    </xf>
    <xf numFmtId="0" fontId="31" fillId="0" borderId="0" xfId="0" applyFont="1" applyBorder="1" applyAlignment="1" applyProtection="1">
      <alignment horizontal="justify" vertical="center" wrapText="1"/>
      <protection locked="0"/>
    </xf>
    <xf numFmtId="0" fontId="12" fillId="0" borderId="0" xfId="0" applyFont="1" applyBorder="1" applyAlignment="1" applyProtection="1">
      <alignment horizontal="center"/>
      <protection locked="0"/>
    </xf>
    <xf numFmtId="0" fontId="11" fillId="0" borderId="22" xfId="0" applyFont="1" applyBorder="1" applyAlignment="1" applyProtection="1">
      <alignment horizontal="center"/>
      <protection locked="0"/>
    </xf>
    <xf numFmtId="0" fontId="11" fillId="0" borderId="22" xfId="0" applyFont="1" applyBorder="1" applyProtection="1">
      <protection locked="0"/>
    </xf>
    <xf numFmtId="0" fontId="19" fillId="0" borderId="22" xfId="0" applyFont="1" applyBorder="1" applyAlignment="1" applyProtection="1">
      <alignment horizontal="center"/>
      <protection locked="0"/>
    </xf>
    <xf numFmtId="0" fontId="19" fillId="0" borderId="27" xfId="0" applyFont="1" applyBorder="1" applyAlignment="1" applyProtection="1">
      <alignment horizontal="center"/>
      <protection locked="0"/>
    </xf>
    <xf numFmtId="0" fontId="19" fillId="0" borderId="11" xfId="0" applyFont="1" applyBorder="1" applyAlignment="1" applyProtection="1">
      <alignment horizontal="center"/>
      <protection locked="0"/>
    </xf>
    <xf numFmtId="2" fontId="9" fillId="0" borderId="11" xfId="2" applyNumberFormat="1" applyFont="1" applyBorder="1" applyProtection="1">
      <protection locked="0"/>
    </xf>
    <xf numFmtId="4" fontId="9" fillId="0" borderId="5" xfId="0" applyNumberFormat="1" applyFont="1" applyBorder="1" applyProtection="1">
      <protection locked="0"/>
    </xf>
    <xf numFmtId="4" fontId="9" fillId="0" borderId="14" xfId="0" applyNumberFormat="1" applyFont="1" applyBorder="1" applyProtection="1">
      <protection locked="0"/>
    </xf>
    <xf numFmtId="4" fontId="9" fillId="0" borderId="0" xfId="0" applyNumberFormat="1" applyFont="1" applyBorder="1" applyProtection="1">
      <protection locked="0"/>
    </xf>
    <xf numFmtId="0" fontId="11" fillId="0" borderId="13" xfId="0" applyFont="1" applyBorder="1" applyProtection="1">
      <protection locked="0"/>
    </xf>
    <xf numFmtId="0" fontId="9" fillId="0" borderId="57" xfId="0" applyFont="1" applyBorder="1" applyProtection="1">
      <protection locked="0"/>
    </xf>
    <xf numFmtId="0" fontId="30" fillId="0" borderId="0" xfId="0" applyFont="1" applyBorder="1" applyAlignment="1" applyProtection="1">
      <alignment horizontal="justify" vertical="center" wrapText="1"/>
      <protection locked="0"/>
    </xf>
    <xf numFmtId="2" fontId="9" fillId="0" borderId="0" xfId="0" applyNumberFormat="1" applyFont="1" applyBorder="1" applyProtection="1">
      <protection locked="0"/>
    </xf>
    <xf numFmtId="0" fontId="9" fillId="0" borderId="0" xfId="0" applyFont="1" applyBorder="1" applyAlignment="1" applyProtection="1">
      <alignment wrapText="1"/>
      <protection locked="0"/>
    </xf>
    <xf numFmtId="0" fontId="32" fillId="0" borderId="13" xfId="0" applyFont="1" applyBorder="1" applyProtection="1">
      <protection locked="0"/>
    </xf>
    <xf numFmtId="0" fontId="32" fillId="0" borderId="0" xfId="0" applyFont="1" applyBorder="1" applyProtection="1">
      <protection locked="0"/>
    </xf>
    <xf numFmtId="4" fontId="9" fillId="0" borderId="12" xfId="0" applyNumberFormat="1" applyFont="1" applyBorder="1" applyProtection="1">
      <protection locked="0"/>
    </xf>
    <xf numFmtId="164" fontId="9" fillId="0" borderId="0" xfId="0" applyNumberFormat="1" applyFont="1" applyBorder="1" applyAlignment="1" applyProtection="1">
      <alignment horizontal="left"/>
      <protection locked="0"/>
    </xf>
    <xf numFmtId="0" fontId="32" fillId="0" borderId="0" xfId="0" applyFont="1" applyBorder="1" applyAlignment="1" applyProtection="1">
      <alignment horizontal="center"/>
      <protection locked="0"/>
    </xf>
    <xf numFmtId="164" fontId="30" fillId="0" borderId="0" xfId="0" applyNumberFormat="1" applyFont="1" applyBorder="1" applyProtection="1">
      <protection locked="0"/>
    </xf>
    <xf numFmtId="0" fontId="0" fillId="10" borderId="63" xfId="0" applyFill="1" applyBorder="1" applyAlignment="1">
      <alignment horizontal="center" vertical="center"/>
    </xf>
    <xf numFmtId="4" fontId="43" fillId="0" borderId="62" xfId="0" applyNumberFormat="1" applyFont="1" applyBorder="1" applyAlignment="1">
      <alignment horizontal="center" vertical="center"/>
    </xf>
    <xf numFmtId="4" fontId="0" fillId="10" borderId="0" xfId="0" applyNumberFormat="1" applyFill="1" applyBorder="1"/>
    <xf numFmtId="4" fontId="19" fillId="10" borderId="3" xfId="0" applyNumberFormat="1" applyFont="1" applyFill="1" applyBorder="1"/>
    <xf numFmtId="0" fontId="19" fillId="4" borderId="25" xfId="0" applyFont="1" applyFill="1" applyBorder="1" applyAlignment="1">
      <alignment vertical="center" wrapText="1"/>
    </xf>
    <xf numFmtId="0" fontId="4" fillId="4" borderId="25" xfId="0" applyFont="1" applyFill="1" applyBorder="1" applyAlignment="1">
      <alignment vertical="center" wrapText="1"/>
    </xf>
    <xf numFmtId="4" fontId="4" fillId="0" borderId="25" xfId="0" applyNumberFormat="1" applyFont="1" applyBorder="1" applyAlignment="1">
      <alignment vertical="center" wrapText="1"/>
    </xf>
    <xf numFmtId="4" fontId="4" fillId="3" borderId="25" xfId="0" applyNumberFormat="1" applyFont="1" applyFill="1" applyBorder="1" applyAlignment="1">
      <alignment vertical="center" wrapText="1"/>
    </xf>
    <xf numFmtId="4" fontId="22" fillId="10" borderId="3" xfId="0" applyNumberFormat="1" applyFont="1" applyFill="1" applyBorder="1" applyAlignment="1">
      <alignment horizontal="right" vertical="center" wrapText="1"/>
    </xf>
    <xf numFmtId="43" fontId="21" fillId="0" borderId="25" xfId="1" applyFont="1" applyBorder="1" applyAlignment="1">
      <alignment horizontal="center" vertical="center" wrapText="1"/>
    </xf>
    <xf numFmtId="0" fontId="4" fillId="0" borderId="21" xfId="0" applyFont="1" applyBorder="1" applyAlignment="1">
      <alignment horizontal="center" vertical="center" wrapText="1"/>
    </xf>
    <xf numFmtId="0" fontId="21" fillId="4" borderId="24" xfId="0" applyFont="1" applyFill="1" applyBorder="1" applyAlignment="1" applyProtection="1">
      <alignment vertical="center" wrapText="1"/>
      <protection locked="0"/>
    </xf>
    <xf numFmtId="4" fontId="4" fillId="0" borderId="67" xfId="0" applyNumberFormat="1" applyFont="1" applyBorder="1" applyAlignment="1" applyProtection="1">
      <alignment vertical="center" wrapText="1"/>
      <protection locked="0"/>
    </xf>
    <xf numFmtId="4" fontId="4" fillId="2" borderId="21" xfId="0" applyNumberFormat="1" applyFont="1" applyFill="1" applyBorder="1" applyAlignment="1" applyProtection="1">
      <alignment vertical="center" wrapText="1"/>
      <protection locked="0"/>
    </xf>
    <xf numFmtId="4" fontId="4" fillId="2" borderId="35" xfId="0" applyNumberFormat="1" applyFont="1" applyFill="1" applyBorder="1" applyAlignment="1" applyProtection="1">
      <alignment vertical="center" wrapText="1"/>
      <protection locked="0"/>
    </xf>
    <xf numFmtId="4" fontId="4" fillId="2" borderId="65" xfId="0" applyNumberFormat="1" applyFont="1" applyFill="1" applyAlignment="1" applyProtection="1">
      <alignment vertical="center" wrapText="1"/>
      <protection locked="0"/>
    </xf>
    <xf numFmtId="4" fontId="4" fillId="0" borderId="65" xfId="0" applyNumberFormat="1" applyFont="1" applyAlignment="1" applyProtection="1">
      <alignment vertical="center" wrapText="1"/>
      <protection locked="0"/>
    </xf>
    <xf numFmtId="4" fontId="4" fillId="0" borderId="1" xfId="0" applyNumberFormat="1" applyFont="1" applyBorder="1" applyAlignment="1" applyProtection="1">
      <alignment vertical="center" wrapText="1"/>
      <protection locked="0"/>
    </xf>
    <xf numFmtId="4" fontId="4" fillId="0" borderId="20" xfId="0" applyNumberFormat="1" applyFont="1" applyBorder="1" applyAlignment="1" applyProtection="1">
      <alignment vertical="center" wrapText="1"/>
      <protection locked="0"/>
    </xf>
    <xf numFmtId="4" fontId="44" fillId="2" borderId="20" xfId="0" applyNumberFormat="1" applyFont="1" applyFill="1" applyBorder="1" applyAlignment="1" applyProtection="1">
      <alignment vertical="center" wrapText="1"/>
      <protection locked="0"/>
    </xf>
    <xf numFmtId="0" fontId="0" fillId="0" borderId="65" xfId="0" applyProtection="1">
      <protection locked="0"/>
    </xf>
    <xf numFmtId="0" fontId="19" fillId="2" borderId="0" xfId="0" applyFont="1" applyFill="1" applyBorder="1" applyAlignment="1" applyProtection="1">
      <alignment horizontal="center"/>
      <protection locked="0"/>
    </xf>
    <xf numFmtId="0" fontId="21" fillId="13" borderId="1" xfId="0" applyFont="1" applyFill="1" applyBorder="1" applyAlignment="1" applyProtection="1">
      <alignment vertical="center" wrapText="1"/>
      <protection locked="0"/>
    </xf>
    <xf numFmtId="4" fontId="4" fillId="13" borderId="1" xfId="0" applyNumberFormat="1" applyFont="1" applyFill="1" applyBorder="1" applyAlignment="1">
      <alignment vertical="center" wrapText="1"/>
    </xf>
    <xf numFmtId="4" fontId="22" fillId="2" borderId="21" xfId="0" applyNumberFormat="1" applyFont="1" applyFill="1" applyBorder="1" applyAlignment="1" applyProtection="1">
      <alignment horizontal="right" vertical="center" wrapText="1"/>
      <protection locked="0"/>
    </xf>
    <xf numFmtId="4" fontId="22" fillId="2" borderId="3" xfId="0" applyNumberFormat="1" applyFont="1" applyFill="1" applyBorder="1" applyAlignment="1" applyProtection="1">
      <alignment horizontal="right" vertical="center" wrapText="1"/>
      <protection locked="0"/>
    </xf>
    <xf numFmtId="0" fontId="21" fillId="0" borderId="15" xfId="0" applyFont="1" applyBorder="1" applyAlignment="1" applyProtection="1">
      <alignment horizontal="justify" vertical="center" wrapText="1"/>
      <protection locked="0"/>
    </xf>
    <xf numFmtId="0" fontId="22" fillId="0" borderId="15" xfId="0" applyFont="1" applyBorder="1" applyAlignment="1" applyProtection="1">
      <alignment horizontal="justify" vertical="center" wrapText="1"/>
      <protection locked="0"/>
    </xf>
    <xf numFmtId="0" fontId="21" fillId="0" borderId="68" xfId="0" applyFont="1" applyBorder="1" applyAlignment="1" applyProtection="1">
      <alignment horizontal="justify" vertical="center" wrapText="1"/>
      <protection locked="0"/>
    </xf>
    <xf numFmtId="4" fontId="22" fillId="2" borderId="20" xfId="0" applyNumberFormat="1" applyFont="1" applyFill="1" applyBorder="1" applyAlignment="1" applyProtection="1">
      <alignment horizontal="right" vertical="center" wrapText="1"/>
      <protection locked="0"/>
    </xf>
    <xf numFmtId="0" fontId="22" fillId="3" borderId="18" xfId="0" applyFont="1" applyFill="1" applyBorder="1" applyAlignment="1" applyProtection="1">
      <alignment horizontal="center" vertical="center" wrapText="1"/>
      <protection locked="0"/>
    </xf>
    <xf numFmtId="4" fontId="22" fillId="0" borderId="16" xfId="0" applyNumberFormat="1" applyFont="1" applyBorder="1" applyAlignment="1" applyProtection="1">
      <alignment horizontal="justify" vertical="center" wrapText="1"/>
      <protection locked="0"/>
    </xf>
    <xf numFmtId="4" fontId="22" fillId="2" borderId="15" xfId="0" applyNumberFormat="1" applyFont="1" applyFill="1" applyBorder="1" applyAlignment="1" applyProtection="1">
      <alignment horizontal="right" vertical="center" wrapText="1"/>
      <protection locked="0"/>
    </xf>
    <xf numFmtId="4" fontId="44" fillId="2" borderId="15" xfId="0" applyNumberFormat="1" applyFont="1" applyFill="1" applyBorder="1" applyAlignment="1" applyProtection="1">
      <alignment horizontal="right" vertical="center" wrapText="1"/>
      <protection locked="0"/>
    </xf>
    <xf numFmtId="4" fontId="44" fillId="2" borderId="15" xfId="0" applyNumberFormat="1" applyFont="1" applyFill="1" applyBorder="1" applyAlignment="1">
      <alignment horizontal="right" vertical="center" wrapText="1"/>
    </xf>
    <xf numFmtId="4" fontId="22" fillId="0" borderId="30" xfId="0" applyNumberFormat="1" applyFont="1" applyBorder="1" applyAlignment="1" applyProtection="1">
      <alignment horizontal="justify" vertical="center" wrapText="1"/>
      <protection locked="0"/>
    </xf>
    <xf numFmtId="4" fontId="44" fillId="2" borderId="34" xfId="0" applyNumberFormat="1" applyFont="1" applyFill="1" applyBorder="1" applyAlignment="1" applyProtection="1">
      <alignment horizontal="right" vertical="center" wrapText="1"/>
      <protection locked="0"/>
    </xf>
    <xf numFmtId="4" fontId="22" fillId="2" borderId="34" xfId="0" applyNumberFormat="1" applyFont="1" applyFill="1" applyBorder="1" applyAlignment="1" applyProtection="1">
      <alignment horizontal="right" vertical="center" wrapText="1"/>
      <protection locked="0"/>
    </xf>
    <xf numFmtId="4" fontId="22" fillId="2" borderId="21" xfId="0" applyNumberFormat="1" applyFont="1" applyFill="1" applyBorder="1" applyAlignment="1">
      <alignment horizontal="right" vertical="center" wrapText="1"/>
    </xf>
    <xf numFmtId="4" fontId="22" fillId="2" borderId="15" xfId="0" applyNumberFormat="1" applyFont="1" applyFill="1" applyBorder="1" applyAlignment="1">
      <alignment horizontal="right" vertical="center" wrapText="1"/>
    </xf>
    <xf numFmtId="0" fontId="24" fillId="0" borderId="15" xfId="0" applyFont="1" applyBorder="1" applyAlignment="1" applyProtection="1">
      <alignment horizontal="justify" vertical="center" wrapText="1"/>
      <protection locked="0"/>
    </xf>
    <xf numFmtId="4" fontId="22" fillId="0" borderId="15" xfId="0" applyNumberFormat="1" applyFont="1" applyBorder="1" applyAlignment="1" applyProtection="1">
      <alignment horizontal="right" vertical="center" wrapText="1"/>
      <protection locked="0"/>
    </xf>
    <xf numFmtId="4" fontId="22" fillId="0" borderId="24" xfId="0" applyNumberFormat="1" applyFont="1" applyBorder="1" applyAlignment="1" applyProtection="1">
      <alignment horizontal="right" vertical="center" wrapText="1"/>
      <protection locked="0"/>
    </xf>
    <xf numFmtId="4" fontId="22" fillId="2" borderId="74" xfId="0" applyNumberFormat="1" applyFont="1" applyFill="1" applyBorder="1" applyAlignment="1">
      <alignment horizontal="right" vertical="center" wrapText="1"/>
    </xf>
    <xf numFmtId="0" fontId="0" fillId="0" borderId="77" xfId="0" applyBorder="1" applyProtection="1">
      <protection locked="0"/>
    </xf>
    <xf numFmtId="0" fontId="22" fillId="3" borderId="26" xfId="0" applyFont="1" applyFill="1" applyBorder="1" applyAlignment="1" applyProtection="1">
      <alignment horizontal="justify" vertical="center" wrapText="1"/>
      <protection locked="0"/>
    </xf>
    <xf numFmtId="4" fontId="22" fillId="2" borderId="72" xfId="0" applyNumberFormat="1" applyFont="1" applyFill="1" applyBorder="1" applyAlignment="1">
      <alignment horizontal="right" vertical="center" wrapText="1"/>
    </xf>
    <xf numFmtId="0" fontId="21" fillId="0" borderId="16" xfId="0" applyFont="1" applyBorder="1" applyAlignment="1" applyProtection="1">
      <alignment horizontal="justify" vertical="center" wrapText="1"/>
      <protection locked="0"/>
    </xf>
    <xf numFmtId="0" fontId="22" fillId="0" borderId="75" xfId="0" applyFont="1" applyBorder="1" applyAlignment="1" applyProtection="1">
      <alignment horizontal="justify" vertical="center" wrapText="1"/>
      <protection locked="0"/>
    </xf>
    <xf numFmtId="4" fontId="22" fillId="2" borderId="28" xfId="0" applyNumberFormat="1" applyFont="1" applyFill="1" applyBorder="1" applyAlignment="1">
      <alignment horizontal="right" vertical="center" wrapText="1"/>
    </xf>
    <xf numFmtId="0" fontId="22" fillId="2" borderId="78" xfId="0" applyFont="1" applyFill="1" applyBorder="1" applyAlignment="1" applyProtection="1">
      <alignment horizontal="justify" vertical="center" wrapText="1"/>
      <protection locked="0"/>
    </xf>
    <xf numFmtId="4" fontId="22" fillId="2" borderId="79" xfId="0" applyNumberFormat="1" applyFont="1" applyFill="1" applyBorder="1" applyAlignment="1">
      <alignment horizontal="right" vertical="center" wrapText="1"/>
    </xf>
    <xf numFmtId="4" fontId="22" fillId="2" borderId="80" xfId="0" applyNumberFormat="1" applyFont="1" applyFill="1" applyBorder="1" applyAlignment="1">
      <alignment horizontal="right" vertical="center" wrapText="1"/>
    </xf>
    <xf numFmtId="0" fontId="22" fillId="2" borderId="17" xfId="0" applyFont="1" applyFill="1" applyBorder="1" applyAlignment="1" applyProtection="1">
      <alignment horizontal="justify" vertical="center" wrapText="1"/>
      <protection locked="0"/>
    </xf>
    <xf numFmtId="4" fontId="44" fillId="2" borderId="81" xfId="0" applyNumberFormat="1" applyFont="1" applyFill="1" applyBorder="1" applyAlignment="1" applyProtection="1">
      <alignment horizontal="right" vertical="center" wrapText="1"/>
      <protection locked="0"/>
    </xf>
    <xf numFmtId="4" fontId="22" fillId="2" borderId="81" xfId="0" applyNumberFormat="1" applyFont="1" applyFill="1" applyBorder="1" applyAlignment="1" applyProtection="1">
      <alignment horizontal="right" vertical="center" wrapText="1"/>
      <protection locked="0"/>
    </xf>
    <xf numFmtId="4" fontId="22" fillId="2" borderId="82" xfId="0" applyNumberFormat="1" applyFont="1" applyFill="1" applyBorder="1" applyAlignment="1" applyProtection="1">
      <alignment horizontal="right" vertical="center" wrapText="1"/>
      <protection locked="0"/>
    </xf>
    <xf numFmtId="4" fontId="22" fillId="2" borderId="83" xfId="0" applyNumberFormat="1" applyFont="1" applyFill="1" applyBorder="1" applyAlignment="1">
      <alignment horizontal="right" vertical="center" wrapText="1"/>
    </xf>
    <xf numFmtId="4" fontId="22" fillId="2" borderId="84" xfId="0" applyNumberFormat="1" applyFont="1" applyFill="1" applyBorder="1" applyAlignment="1">
      <alignment horizontal="right" vertical="center" wrapText="1"/>
    </xf>
    <xf numFmtId="4" fontId="22" fillId="0" borderId="1" xfId="0" applyNumberFormat="1" applyFont="1" applyBorder="1" applyAlignment="1" applyProtection="1">
      <alignment horizontal="right" vertical="center" wrapText="1"/>
      <protection locked="0"/>
    </xf>
    <xf numFmtId="4" fontId="4" fillId="14" borderId="3" xfId="0" applyNumberFormat="1" applyFont="1" applyFill="1" applyBorder="1" applyAlignment="1" applyProtection="1">
      <alignment horizontal="right" vertical="center" wrapText="1"/>
      <protection locked="0"/>
    </xf>
    <xf numFmtId="4" fontId="4" fillId="13" borderId="32" xfId="0" applyNumberFormat="1" applyFont="1" applyFill="1" applyBorder="1" applyAlignment="1">
      <alignment vertical="center" wrapText="1"/>
    </xf>
    <xf numFmtId="4" fontId="4" fillId="13" borderId="69" xfId="0" applyNumberFormat="1" applyFont="1" applyFill="1" applyBorder="1" applyAlignment="1">
      <alignment vertical="center" wrapText="1"/>
    </xf>
    <xf numFmtId="4" fontId="4" fillId="13" borderId="2" xfId="0" applyNumberFormat="1" applyFont="1" applyFill="1" applyBorder="1" applyAlignment="1">
      <alignment vertical="center" wrapText="1"/>
    </xf>
    <xf numFmtId="4" fontId="4" fillId="13" borderId="25" xfId="0" applyNumberFormat="1" applyFont="1" applyFill="1" applyBorder="1" applyAlignment="1">
      <alignment vertical="center" wrapText="1"/>
    </xf>
    <xf numFmtId="4" fontId="4" fillId="2" borderId="65" xfId="0" applyNumberFormat="1" applyFont="1" applyFill="1" applyAlignment="1">
      <alignment vertical="center" wrapText="1"/>
    </xf>
    <xf numFmtId="4" fontId="4" fillId="2" borderId="34" xfId="0" applyNumberFormat="1" applyFont="1" applyFill="1" applyBorder="1" applyAlignment="1">
      <alignment vertical="center" wrapText="1"/>
    </xf>
    <xf numFmtId="4" fontId="4" fillId="2" borderId="2" xfId="0" applyNumberFormat="1" applyFont="1" applyFill="1" applyBorder="1" applyAlignment="1">
      <alignment vertical="center" wrapText="1"/>
    </xf>
    <xf numFmtId="4" fontId="4" fillId="2" borderId="36" xfId="0" applyNumberFormat="1" applyFont="1" applyFill="1" applyBorder="1" applyAlignment="1">
      <alignment vertical="center" wrapText="1"/>
    </xf>
    <xf numFmtId="4" fontId="4" fillId="2" borderId="37" xfId="0" applyNumberFormat="1" applyFont="1" applyFill="1" applyBorder="1" applyAlignment="1">
      <alignment vertical="center" wrapText="1"/>
    </xf>
    <xf numFmtId="4" fontId="22" fillId="2" borderId="20" xfId="0" applyNumberFormat="1" applyFont="1" applyFill="1" applyBorder="1" applyAlignment="1">
      <alignment horizontal="right" vertical="center" wrapText="1"/>
    </xf>
    <xf numFmtId="0" fontId="22" fillId="0" borderId="17" xfId="0" applyFont="1" applyBorder="1" applyAlignment="1" applyProtection="1">
      <alignment horizontal="justify" vertical="center" wrapText="1"/>
      <protection locked="0"/>
    </xf>
    <xf numFmtId="0" fontId="22" fillId="0" borderId="18" xfId="0" applyFont="1" applyBorder="1" applyAlignment="1" applyProtection="1">
      <alignment horizontal="justify" vertical="center" wrapText="1"/>
      <protection locked="0"/>
    </xf>
    <xf numFmtId="4" fontId="4" fillId="2" borderId="15" xfId="0" applyNumberFormat="1" applyFont="1" applyFill="1" applyBorder="1" applyAlignment="1" applyProtection="1">
      <alignment horizontal="right" vertical="center" wrapText="1"/>
      <protection locked="0"/>
    </xf>
    <xf numFmtId="4" fontId="4" fillId="2" borderId="20" xfId="0" applyNumberFormat="1" applyFont="1" applyFill="1" applyBorder="1" applyAlignment="1" applyProtection="1">
      <alignment horizontal="right" vertical="center" wrapText="1"/>
      <protection locked="0"/>
    </xf>
    <xf numFmtId="4" fontId="22" fillId="2" borderId="73" xfId="0" applyNumberFormat="1" applyFont="1" applyFill="1" applyBorder="1" applyAlignment="1">
      <alignment horizontal="right" vertical="center" wrapText="1"/>
    </xf>
    <xf numFmtId="4" fontId="44" fillId="2" borderId="20" xfId="0" applyNumberFormat="1" applyFont="1" applyFill="1" applyBorder="1" applyAlignment="1" applyProtection="1">
      <alignment horizontal="right" vertical="center" wrapText="1"/>
      <protection locked="0"/>
    </xf>
    <xf numFmtId="4" fontId="22" fillId="2" borderId="68" xfId="0" applyNumberFormat="1" applyFont="1" applyFill="1" applyBorder="1" applyAlignment="1">
      <alignment horizontal="right" vertical="center" wrapText="1"/>
    </xf>
    <xf numFmtId="0" fontId="4" fillId="2" borderId="15" xfId="0" applyFont="1" applyFill="1" applyBorder="1" applyAlignment="1" applyProtection="1">
      <alignment vertical="center" wrapText="1"/>
      <protection locked="0"/>
    </xf>
    <xf numFmtId="4" fontId="44" fillId="2" borderId="17" xfId="0" applyNumberFormat="1" applyFont="1" applyFill="1" applyBorder="1" applyAlignment="1" applyProtection="1">
      <alignment horizontal="right" vertical="center" wrapText="1"/>
      <protection locked="0"/>
    </xf>
    <xf numFmtId="4" fontId="45" fillId="2" borderId="17" xfId="0" applyNumberFormat="1" applyFont="1" applyFill="1" applyBorder="1" applyAlignment="1">
      <alignment horizontal="right" vertical="center" wrapText="1"/>
    </xf>
    <xf numFmtId="4" fontId="45" fillId="2" borderId="20" xfId="0" applyNumberFormat="1" applyFont="1" applyFill="1" applyBorder="1" applyAlignment="1">
      <alignment horizontal="right" vertical="center" wrapText="1"/>
    </xf>
    <xf numFmtId="4" fontId="45" fillId="2" borderId="85" xfId="0" applyNumberFormat="1" applyFont="1" applyFill="1" applyBorder="1" applyAlignment="1">
      <alignment horizontal="right" vertical="center" wrapText="1"/>
    </xf>
    <xf numFmtId="4" fontId="45" fillId="2" borderId="59" xfId="0" applyNumberFormat="1" applyFont="1" applyFill="1" applyBorder="1" applyAlignment="1">
      <alignment horizontal="right" vertical="center" wrapText="1"/>
    </xf>
    <xf numFmtId="4" fontId="1" fillId="2" borderId="17" xfId="0" applyNumberFormat="1" applyFont="1" applyFill="1" applyBorder="1" applyAlignment="1" applyProtection="1">
      <alignment horizontal="right" vertical="center" wrapText="1"/>
      <protection locked="0"/>
    </xf>
    <xf numFmtId="4" fontId="4" fillId="2" borderId="10" xfId="0" applyNumberFormat="1" applyFont="1" applyFill="1" applyBorder="1"/>
    <xf numFmtId="4" fontId="4" fillId="2" borderId="10" xfId="0" applyNumberFormat="1" applyFont="1" applyFill="1" applyBorder="1" applyProtection="1">
      <protection locked="0"/>
    </xf>
    <xf numFmtId="4" fontId="4" fillId="2" borderId="11" xfId="0" applyNumberFormat="1" applyFont="1" applyFill="1" applyBorder="1"/>
    <xf numFmtId="0" fontId="4" fillId="0" borderId="66" xfId="0" applyFont="1" applyBorder="1" applyAlignment="1" applyProtection="1">
      <alignment horizontal="center" vertical="center" wrapText="1"/>
      <protection locked="0"/>
    </xf>
    <xf numFmtId="0" fontId="4" fillId="0" borderId="66" xfId="0" applyFont="1" applyBorder="1" applyAlignment="1" applyProtection="1">
      <alignment horizontal="center" vertical="center"/>
      <protection locked="0"/>
    </xf>
    <xf numFmtId="0" fontId="4" fillId="0" borderId="66" xfId="0" applyFont="1" applyBorder="1" applyProtection="1">
      <protection locked="0"/>
    </xf>
    <xf numFmtId="4" fontId="4" fillId="2" borderId="76" xfId="0" applyNumberFormat="1" applyFont="1" applyFill="1" applyBorder="1" applyProtection="1">
      <protection locked="0"/>
    </xf>
    <xf numFmtId="4" fontId="4" fillId="2" borderId="11" xfId="0" applyNumberFormat="1" applyFont="1" applyFill="1" applyBorder="1" applyProtection="1">
      <protection locked="0"/>
    </xf>
    <xf numFmtId="4" fontId="4" fillId="2" borderId="66" xfId="0" applyNumberFormat="1" applyFont="1" applyFill="1" applyBorder="1" applyProtection="1">
      <protection locked="0"/>
    </xf>
    <xf numFmtId="4" fontId="4" fillId="2" borderId="66" xfId="0" applyNumberFormat="1" applyFont="1" applyFill="1" applyBorder="1"/>
    <xf numFmtId="4" fontId="4" fillId="2" borderId="66" xfId="0" applyNumberFormat="1" applyFont="1" applyFill="1" applyBorder="1" applyAlignment="1" applyProtection="1">
      <alignment horizontal="right"/>
      <protection locked="0"/>
    </xf>
    <xf numFmtId="4" fontId="4" fillId="2" borderId="10" xfId="0" applyNumberFormat="1" applyFont="1" applyFill="1" applyBorder="1" applyAlignment="1" applyProtection="1">
      <alignment horizontal="right"/>
      <protection locked="0"/>
    </xf>
    <xf numFmtId="0" fontId="0" fillId="0" borderId="20" xfId="0" applyBorder="1" applyProtection="1">
      <protection locked="0"/>
    </xf>
    <xf numFmtId="0" fontId="44" fillId="2" borderId="63" xfId="0" applyFont="1" applyFill="1" applyBorder="1" applyProtection="1">
      <protection locked="0"/>
    </xf>
    <xf numFmtId="14" fontId="19" fillId="2" borderId="63" xfId="0" applyNumberFormat="1" applyFont="1" applyFill="1" applyBorder="1" applyAlignment="1" applyProtection="1">
      <alignment horizontal="center"/>
      <protection locked="0"/>
    </xf>
    <xf numFmtId="0" fontId="4" fillId="2" borderId="63" xfId="0" applyFont="1" applyFill="1" applyBorder="1" applyProtection="1">
      <protection locked="0"/>
    </xf>
    <xf numFmtId="0" fontId="19" fillId="2" borderId="63" xfId="0" applyFont="1" applyFill="1" applyBorder="1" applyProtection="1">
      <protection locked="0"/>
    </xf>
    <xf numFmtId="0" fontId="19" fillId="2" borderId="63" xfId="0" applyFont="1" applyFill="1" applyBorder="1" applyAlignment="1" applyProtection="1">
      <alignment wrapText="1"/>
      <protection locked="0"/>
    </xf>
    <xf numFmtId="14" fontId="48" fillId="2" borderId="63" xfId="0" applyNumberFormat="1" applyFont="1" applyFill="1" applyBorder="1" applyProtection="1">
      <protection locked="0"/>
    </xf>
    <xf numFmtId="4" fontId="48" fillId="2" borderId="63" xfId="1" applyNumberFormat="1" applyFont="1" applyFill="1" applyBorder="1" applyProtection="1">
      <protection locked="0"/>
    </xf>
    <xf numFmtId="4" fontId="4" fillId="2" borderId="63" xfId="1" applyNumberFormat="1" applyFont="1" applyFill="1" applyBorder="1"/>
    <xf numFmtId="4" fontId="48" fillId="2" borderId="63" xfId="0" applyNumberFormat="1" applyFont="1" applyFill="1" applyBorder="1" applyProtection="1">
      <protection locked="0"/>
    </xf>
    <xf numFmtId="4" fontId="19" fillId="2" borderId="63" xfId="1" applyNumberFormat="1" applyFont="1" applyFill="1" applyBorder="1"/>
    <xf numFmtId="4" fontId="4" fillId="2" borderId="63" xfId="1" applyNumberFormat="1" applyFont="1" applyFill="1" applyBorder="1" applyProtection="1">
      <protection locked="0"/>
    </xf>
    <xf numFmtId="0" fontId="3" fillId="0" borderId="65" xfId="0" applyFont="1" applyProtection="1">
      <protection locked="0"/>
    </xf>
    <xf numFmtId="4" fontId="3" fillId="0" borderId="65" xfId="0" applyNumberFormat="1" applyFont="1" applyProtection="1">
      <protection locked="0"/>
    </xf>
    <xf numFmtId="0" fontId="4" fillId="2" borderId="63" xfId="0" applyFont="1" applyFill="1" applyBorder="1" applyAlignment="1" applyProtection="1">
      <alignment horizontal="center"/>
      <protection locked="0"/>
    </xf>
    <xf numFmtId="0" fontId="4" fillId="0" borderId="63" xfId="0" applyFont="1" applyBorder="1" applyProtection="1">
      <protection locked="0"/>
    </xf>
    <xf numFmtId="165" fontId="4" fillId="2" borderId="63" xfId="0" applyNumberFormat="1" applyFont="1" applyFill="1" applyBorder="1" applyAlignment="1" applyProtection="1">
      <alignment wrapText="1"/>
      <protection locked="0"/>
    </xf>
    <xf numFmtId="4" fontId="4" fillId="2" borderId="63" xfId="0" applyNumberFormat="1" applyFont="1" applyFill="1" applyBorder="1" applyProtection="1">
      <protection locked="0"/>
    </xf>
    <xf numFmtId="4" fontId="4" fillId="10" borderId="63" xfId="0" applyNumberFormat="1" applyFont="1" applyFill="1" applyBorder="1" applyAlignment="1">
      <alignment horizontal="right"/>
    </xf>
    <xf numFmtId="4" fontId="4" fillId="0" borderId="63" xfId="0" applyNumberFormat="1" applyFont="1" applyBorder="1" applyProtection="1">
      <protection locked="0"/>
    </xf>
    <xf numFmtId="0" fontId="24" fillId="2" borderId="63" xfId="0" applyFont="1" applyFill="1" applyBorder="1" applyProtection="1">
      <protection locked="0"/>
    </xf>
    <xf numFmtId="0" fontId="19" fillId="2" borderId="63" xfId="0" applyFont="1" applyFill="1" applyBorder="1" applyAlignment="1" applyProtection="1">
      <alignment horizontal="center"/>
      <protection locked="0"/>
    </xf>
    <xf numFmtId="4" fontId="4" fillId="10" borderId="63" xfId="0" applyNumberFormat="1" applyFont="1" applyFill="1" applyBorder="1"/>
    <xf numFmtId="4" fontId="1" fillId="2" borderId="63" xfId="0" applyNumberFormat="1" applyFont="1" applyFill="1" applyBorder="1" applyProtection="1">
      <protection locked="0"/>
    </xf>
    <xf numFmtId="0" fontId="4" fillId="5" borderId="43" xfId="0" applyFont="1" applyFill="1" applyBorder="1" applyAlignment="1" applyProtection="1">
      <alignment horizontal="center"/>
      <protection locked="0"/>
    </xf>
    <xf numFmtId="0" fontId="4" fillId="5" borderId="43" xfId="0" applyFont="1" applyFill="1" applyBorder="1" applyProtection="1">
      <protection locked="0"/>
    </xf>
    <xf numFmtId="0" fontId="4" fillId="5" borderId="65" xfId="0" applyFont="1" applyFill="1" applyAlignment="1" applyProtection="1">
      <alignment horizontal="center"/>
      <protection locked="0"/>
    </xf>
    <xf numFmtId="2" fontId="44" fillId="2" borderId="63" xfId="0" applyNumberFormat="1" applyFont="1" applyFill="1" applyBorder="1" applyProtection="1">
      <protection locked="0"/>
    </xf>
    <xf numFmtId="2" fontId="19" fillId="5" borderId="41" xfId="0" applyNumberFormat="1" applyFont="1" applyFill="1" applyBorder="1" applyProtection="1">
      <protection locked="0"/>
    </xf>
    <xf numFmtId="2" fontId="19" fillId="2" borderId="63" xfId="0" applyNumberFormat="1" applyFont="1" applyFill="1" applyBorder="1"/>
    <xf numFmtId="2" fontId="19" fillId="2" borderId="87" xfId="0" applyNumberFormat="1" applyFont="1" applyFill="1" applyBorder="1"/>
    <xf numFmtId="2" fontId="19" fillId="2" borderId="42" xfId="0" applyNumberFormat="1" applyFont="1" applyFill="1" applyBorder="1"/>
    <xf numFmtId="2" fontId="19" fillId="2" borderId="56" xfId="0" applyNumberFormat="1" applyFont="1" applyFill="1" applyBorder="1"/>
    <xf numFmtId="2" fontId="19" fillId="2" borderId="41" xfId="0" applyNumberFormat="1" applyFont="1" applyFill="1" applyBorder="1"/>
    <xf numFmtId="0" fontId="9" fillId="0" borderId="65" xfId="0" applyFont="1" applyProtection="1">
      <protection locked="0"/>
    </xf>
    <xf numFmtId="0" fontId="9" fillId="0" borderId="12" xfId="0" applyFont="1" applyBorder="1" applyProtection="1">
      <protection locked="0"/>
    </xf>
    <xf numFmtId="4" fontId="9" fillId="2" borderId="0" xfId="0" applyNumberFormat="1" applyFont="1" applyFill="1" applyBorder="1" applyProtection="1">
      <protection locked="0"/>
    </xf>
    <xf numFmtId="2" fontId="9" fillId="2" borderId="0" xfId="0" applyNumberFormat="1" applyFont="1" applyFill="1" applyBorder="1" applyProtection="1">
      <protection locked="0"/>
    </xf>
    <xf numFmtId="4" fontId="4" fillId="2" borderId="65" xfId="0" applyNumberFormat="1" applyFont="1" applyFill="1" applyProtection="1">
      <protection locked="0"/>
    </xf>
    <xf numFmtId="0" fontId="11" fillId="0" borderId="26" xfId="0" applyFont="1" applyBorder="1" applyProtection="1">
      <protection locked="0"/>
    </xf>
    <xf numFmtId="0" fontId="31" fillId="0" borderId="65" xfId="0" applyFont="1" applyAlignment="1" applyProtection="1">
      <alignment horizontal="justify" vertical="center" wrapText="1"/>
      <protection locked="0"/>
    </xf>
    <xf numFmtId="0" fontId="19" fillId="0" borderId="62" xfId="0" applyFont="1" applyBorder="1" applyAlignment="1" applyProtection="1">
      <alignment horizontal="center"/>
      <protection locked="0"/>
    </xf>
    <xf numFmtId="2" fontId="9" fillId="0" borderId="65" xfId="2" applyNumberFormat="1" applyFont="1" applyProtection="1">
      <protection locked="0"/>
    </xf>
    <xf numFmtId="0" fontId="19" fillId="0" borderId="65" xfId="0" applyFont="1" applyAlignment="1" applyProtection="1">
      <alignment horizontal="center"/>
      <protection locked="0"/>
    </xf>
    <xf numFmtId="0" fontId="19" fillId="0" borderId="23" xfId="0" applyFont="1" applyBorder="1" applyAlignment="1" applyProtection="1">
      <alignment horizontal="center"/>
      <protection locked="0"/>
    </xf>
    <xf numFmtId="2" fontId="4" fillId="2" borderId="65" xfId="0" applyNumberFormat="1" applyFont="1" applyFill="1" applyProtection="1">
      <protection locked="0"/>
    </xf>
    <xf numFmtId="4" fontId="9" fillId="2" borderId="65" xfId="0" applyNumberFormat="1" applyFont="1" applyFill="1" applyProtection="1">
      <protection locked="0"/>
    </xf>
    <xf numFmtId="2" fontId="9" fillId="2" borderId="65" xfId="0" applyNumberFormat="1" applyFont="1" applyFill="1" applyProtection="1">
      <protection locked="0"/>
    </xf>
    <xf numFmtId="0" fontId="11" fillId="2" borderId="0" xfId="0" applyFont="1" applyFill="1" applyBorder="1" applyAlignment="1" applyProtection="1">
      <alignment horizontal="right"/>
      <protection locked="0"/>
    </xf>
    <xf numFmtId="0" fontId="9" fillId="2" borderId="65" xfId="0" applyFont="1" applyFill="1" applyProtection="1">
      <protection locked="0"/>
    </xf>
    <xf numFmtId="4" fontId="9" fillId="0" borderId="65" xfId="0" applyNumberFormat="1" applyFont="1" applyProtection="1">
      <protection locked="0"/>
    </xf>
    <xf numFmtId="2" fontId="9" fillId="0" borderId="65" xfId="0" applyNumberFormat="1" applyFont="1" applyProtection="1">
      <protection locked="0"/>
    </xf>
    <xf numFmtId="0" fontId="11" fillId="2" borderId="0" xfId="0" applyFont="1" applyFill="1" applyBorder="1" applyAlignment="1" applyProtection="1">
      <alignment horizontal="center"/>
      <protection locked="0"/>
    </xf>
    <xf numFmtId="0" fontId="34" fillId="2" borderId="24" xfId="0" applyFont="1" applyFill="1" applyBorder="1" applyAlignment="1" applyProtection="1">
      <alignment horizontal="center"/>
      <protection locked="0"/>
    </xf>
    <xf numFmtId="0" fontId="34" fillId="2" borderId="62" xfId="0" applyFont="1" applyFill="1" applyBorder="1" applyAlignment="1" applyProtection="1">
      <alignment horizontal="center"/>
      <protection locked="0"/>
    </xf>
    <xf numFmtId="0" fontId="34" fillId="2" borderId="2" xfId="0" applyFont="1" applyFill="1" applyBorder="1" applyAlignment="1" applyProtection="1">
      <alignment horizontal="center"/>
      <protection locked="0"/>
    </xf>
    <xf numFmtId="0" fontId="34" fillId="2" borderId="25" xfId="0" applyFont="1" applyFill="1" applyBorder="1" applyAlignment="1" applyProtection="1">
      <alignment horizontal="center"/>
      <protection locked="0"/>
    </xf>
    <xf numFmtId="4" fontId="1" fillId="2" borderId="65" xfId="0" applyNumberFormat="1" applyFont="1" applyFill="1" applyProtection="1">
      <protection locked="0"/>
    </xf>
    <xf numFmtId="2" fontId="1" fillId="2" borderId="65" xfId="0" applyNumberFormat="1" applyFont="1" applyFill="1" applyProtection="1">
      <protection locked="0"/>
    </xf>
    <xf numFmtId="4" fontId="9" fillId="2" borderId="11" xfId="0" applyNumberFormat="1" applyFont="1" applyFill="1" applyBorder="1" applyProtection="1">
      <protection locked="0"/>
    </xf>
    <xf numFmtId="4" fontId="9" fillId="2" borderId="65" xfId="0" applyNumberFormat="1" applyFont="1" applyFill="1" applyAlignment="1" applyProtection="1">
      <alignment horizontal="right"/>
      <protection locked="0"/>
    </xf>
    <xf numFmtId="4" fontId="9" fillId="2" borderId="11" xfId="0" applyNumberFormat="1" applyFont="1" applyFill="1" applyBorder="1" applyAlignment="1" applyProtection="1">
      <alignment horizontal="right"/>
      <protection locked="0"/>
    </xf>
    <xf numFmtId="4" fontId="9" fillId="2" borderId="14" xfId="0" applyNumberFormat="1" applyFont="1" applyFill="1" applyBorder="1" applyAlignment="1" applyProtection="1">
      <alignment horizontal="right"/>
      <protection locked="0"/>
    </xf>
    <xf numFmtId="4" fontId="9" fillId="2" borderId="58" xfId="0" applyNumberFormat="1" applyFont="1" applyFill="1" applyBorder="1"/>
    <xf numFmtId="4" fontId="9" fillId="2" borderId="90" xfId="0" applyNumberFormat="1" applyFont="1" applyFill="1" applyBorder="1"/>
    <xf numFmtId="4" fontId="9" fillId="2" borderId="12" xfId="0" applyNumberFormat="1" applyFont="1" applyFill="1" applyBorder="1"/>
    <xf numFmtId="0" fontId="19" fillId="2" borderId="62" xfId="0" applyFont="1" applyFill="1" applyBorder="1" applyAlignment="1" applyProtection="1">
      <alignment horizontal="center"/>
      <protection locked="0"/>
    </xf>
    <xf numFmtId="0" fontId="19" fillId="2" borderId="2" xfId="0" applyFont="1" applyFill="1" applyBorder="1" applyAlignment="1" applyProtection="1">
      <alignment horizontal="center"/>
      <protection locked="0"/>
    </xf>
    <xf numFmtId="0" fontId="19" fillId="2" borderId="25" xfId="0" applyFont="1" applyFill="1" applyBorder="1" applyAlignment="1" applyProtection="1">
      <alignment horizontal="center"/>
      <protection locked="0"/>
    </xf>
    <xf numFmtId="0" fontId="19" fillId="2" borderId="23" xfId="0" applyFont="1" applyFill="1" applyBorder="1" applyAlignment="1" applyProtection="1">
      <alignment horizontal="center"/>
      <protection locked="0"/>
    </xf>
    <xf numFmtId="0" fontId="19" fillId="2" borderId="27" xfId="0" applyFont="1" applyFill="1" applyBorder="1" applyAlignment="1" applyProtection="1">
      <alignment horizontal="center"/>
      <protection locked="0"/>
    </xf>
    <xf numFmtId="0" fontId="19" fillId="2" borderId="24" xfId="0" applyFont="1" applyFill="1" applyBorder="1" applyAlignment="1" applyProtection="1">
      <alignment horizontal="center"/>
      <protection locked="0"/>
    </xf>
    <xf numFmtId="0" fontId="11" fillId="0" borderId="27" xfId="0" applyFont="1" applyBorder="1" applyAlignment="1" applyProtection="1">
      <alignment horizontal="center"/>
      <protection locked="0"/>
    </xf>
    <xf numFmtId="0" fontId="43" fillId="0" borderId="15" xfId="0" applyFont="1" applyBorder="1" applyAlignment="1" applyProtection="1">
      <alignment horizontal="justify" vertical="center" wrapText="1"/>
      <protection locked="0"/>
    </xf>
    <xf numFmtId="0" fontId="0" fillId="0" borderId="15" xfId="0" applyBorder="1" applyAlignment="1" applyProtection="1">
      <alignment horizontal="justify" vertical="center" wrapText="1"/>
      <protection locked="0"/>
    </xf>
    <xf numFmtId="4" fontId="0" fillId="2" borderId="20" xfId="0" applyNumberFormat="1" applyFill="1" applyBorder="1" applyAlignment="1">
      <alignment horizontal="right"/>
    </xf>
    <xf numFmtId="0" fontId="1" fillId="0" borderId="15" xfId="0" applyFont="1" applyBorder="1" applyAlignment="1" applyProtection="1">
      <alignment horizontal="justify" vertical="center" wrapText="1"/>
      <protection locked="0"/>
    </xf>
    <xf numFmtId="4" fontId="1" fillId="2" borderId="20" xfId="0" applyNumberFormat="1" applyFont="1" applyFill="1" applyBorder="1" applyAlignment="1">
      <alignment horizontal="right"/>
    </xf>
    <xf numFmtId="14" fontId="19" fillId="0" borderId="0" xfId="0" applyNumberFormat="1" applyFont="1" applyBorder="1" applyAlignment="1">
      <alignment horizontal="center"/>
    </xf>
    <xf numFmtId="14" fontId="19" fillId="0" borderId="0" xfId="0" applyNumberFormat="1" applyFont="1" applyBorder="1" applyAlignment="1">
      <alignment horizontal="left"/>
    </xf>
    <xf numFmtId="14" fontId="34" fillId="0" borderId="0" xfId="0" applyNumberFormat="1" applyFont="1" applyBorder="1"/>
    <xf numFmtId="14" fontId="19" fillId="2" borderId="0" xfId="0" applyNumberFormat="1" applyFont="1" applyFill="1" applyBorder="1" applyAlignment="1">
      <alignment horizontal="center"/>
    </xf>
    <xf numFmtId="14" fontId="19" fillId="0" borderId="0" xfId="0" applyNumberFormat="1" applyFont="1" applyBorder="1" applyAlignment="1">
      <alignment horizontal="center" vertical="center"/>
    </xf>
    <xf numFmtId="14" fontId="19" fillId="2" borderId="0" xfId="0" applyNumberFormat="1" applyFont="1" applyFill="1" applyBorder="1" applyAlignment="1" applyProtection="1">
      <alignment horizontal="center" vertical="center"/>
      <protection locked="0"/>
    </xf>
    <xf numFmtId="14" fontId="19" fillId="2" borderId="0" xfId="0" applyNumberFormat="1" applyFont="1" applyFill="1" applyBorder="1" applyAlignment="1">
      <alignment horizontal="center" vertical="center"/>
    </xf>
    <xf numFmtId="14" fontId="19" fillId="0" borderId="0" xfId="0" applyNumberFormat="1" applyFont="1" applyBorder="1"/>
    <xf numFmtId="14" fontId="19" fillId="2" borderId="0" xfId="0" applyNumberFormat="1" applyFont="1" applyFill="1" applyBorder="1"/>
    <xf numFmtId="4" fontId="9" fillId="2" borderId="12" xfId="0" applyNumberFormat="1" applyFont="1" applyFill="1" applyBorder="1" applyProtection="1">
      <protection locked="0"/>
    </xf>
    <xf numFmtId="0" fontId="1" fillId="2" borderId="65" xfId="0" applyFont="1" applyFill="1" applyProtection="1">
      <protection locked="0"/>
    </xf>
    <xf numFmtId="0" fontId="1" fillId="0" borderId="0" xfId="0" applyFont="1" applyBorder="1" applyProtection="1">
      <protection locked="0"/>
    </xf>
    <xf numFmtId="0" fontId="1" fillId="0" borderId="65" xfId="0" applyFont="1" applyProtection="1">
      <protection locked="0"/>
    </xf>
    <xf numFmtId="0" fontId="1" fillId="0" borderId="11" xfId="0" applyFont="1" applyBorder="1" applyProtection="1">
      <protection locked="0"/>
    </xf>
    <xf numFmtId="0" fontId="34" fillId="2" borderId="27" xfId="0" applyFont="1" applyFill="1" applyBorder="1" applyAlignment="1" applyProtection="1">
      <alignment horizontal="center"/>
      <protection locked="0"/>
    </xf>
    <xf numFmtId="0" fontId="34" fillId="2" borderId="23" xfId="0" applyFont="1" applyFill="1" applyBorder="1" applyAlignment="1" applyProtection="1">
      <alignment horizontal="center"/>
      <protection locked="0"/>
    </xf>
    <xf numFmtId="14" fontId="9" fillId="2" borderId="0" xfId="0" applyNumberFormat="1" applyFont="1" applyFill="1" applyBorder="1" applyAlignment="1">
      <alignment horizontal="center"/>
    </xf>
    <xf numFmtId="4" fontId="44" fillId="2" borderId="18" xfId="0" applyNumberFormat="1" applyFont="1" applyFill="1" applyBorder="1" applyAlignment="1" applyProtection="1">
      <alignment horizontal="right" vertical="center" wrapText="1"/>
      <protection locked="0"/>
    </xf>
    <xf numFmtId="4" fontId="44" fillId="2" borderId="94" xfId="0" applyNumberFormat="1" applyFont="1" applyFill="1" applyBorder="1" applyAlignment="1" applyProtection="1">
      <alignment horizontal="right" vertical="center" wrapText="1"/>
      <protection locked="0"/>
    </xf>
    <xf numFmtId="0" fontId="22" fillId="3" borderId="65" xfId="0" applyFont="1" applyFill="1" applyAlignment="1" applyProtection="1">
      <alignment horizontal="center" vertical="center" wrapText="1"/>
      <protection locked="0"/>
    </xf>
    <xf numFmtId="0" fontId="22" fillId="3" borderId="92" xfId="0" applyFont="1" applyFill="1" applyBorder="1" applyAlignment="1" applyProtection="1">
      <alignment horizontal="center" vertical="center" wrapText="1"/>
      <protection locked="0"/>
    </xf>
    <xf numFmtId="0" fontId="4" fillId="0" borderId="68" xfId="0" applyFont="1" applyBorder="1" applyAlignment="1" applyProtection="1">
      <alignment vertical="center" wrapText="1"/>
      <protection locked="0"/>
    </xf>
    <xf numFmtId="4" fontId="4" fillId="0" borderId="94" xfId="0" applyNumberFormat="1" applyFont="1" applyBorder="1" applyAlignment="1" applyProtection="1">
      <alignment horizontal="right" vertical="center" wrapText="1"/>
      <protection locked="0"/>
    </xf>
    <xf numFmtId="0" fontId="19" fillId="0" borderId="65" xfId="0" applyFont="1" applyAlignment="1" applyProtection="1">
      <alignment horizontal="center" vertical="center"/>
      <protection locked="0"/>
    </xf>
    <xf numFmtId="14" fontId="19" fillId="2" borderId="0" xfId="0" applyNumberFormat="1" applyFont="1" applyFill="1" applyBorder="1" applyAlignment="1" applyProtection="1">
      <alignment horizontal="center"/>
      <protection locked="0"/>
    </xf>
    <xf numFmtId="14" fontId="19" fillId="0" borderId="0" xfId="0" applyNumberFormat="1" applyFont="1" applyBorder="1" applyAlignment="1" applyProtection="1">
      <alignment horizontal="right" vertical="center"/>
      <protection locked="0"/>
    </xf>
    <xf numFmtId="14" fontId="19" fillId="0" borderId="0" xfId="0" applyNumberFormat="1" applyFont="1" applyBorder="1" applyAlignment="1" applyProtection="1">
      <alignment horizontal="center" vertical="center"/>
      <protection locked="0"/>
    </xf>
    <xf numFmtId="14" fontId="19" fillId="0" borderId="0" xfId="0" applyNumberFormat="1" applyFont="1" applyBorder="1" applyAlignment="1">
      <alignment horizontal="center" vertical="center" wrapText="1"/>
    </xf>
    <xf numFmtId="14" fontId="0" fillId="0" borderId="0" xfId="0" applyNumberFormat="1" applyBorder="1" applyProtection="1">
      <protection locked="0"/>
    </xf>
    <xf numFmtId="0" fontId="21" fillId="0" borderId="65" xfId="0" applyFont="1" applyAlignment="1" applyProtection="1">
      <alignment horizontal="justify" vertical="center" wrapText="1"/>
      <protection locked="0"/>
    </xf>
    <xf numFmtId="0" fontId="7" fillId="0" borderId="65" xfId="0" applyFont="1" applyAlignment="1" applyProtection="1">
      <alignment horizontal="justify" vertical="center"/>
      <protection locked="0"/>
    </xf>
    <xf numFmtId="0" fontId="15" fillId="0" borderId="65" xfId="0" applyFont="1" applyAlignment="1" applyProtection="1">
      <alignment horizontal="justify" vertical="center"/>
      <protection locked="0"/>
    </xf>
    <xf numFmtId="0" fontId="16" fillId="0" borderId="65" xfId="0" applyFont="1" applyAlignment="1" applyProtection="1">
      <alignment horizontal="justify" vertical="center"/>
      <protection locked="0"/>
    </xf>
    <xf numFmtId="0" fontId="17" fillId="0" borderId="65" xfId="0" applyFont="1" applyAlignment="1" applyProtection="1">
      <alignment horizontal="justify" vertical="center"/>
      <protection locked="0"/>
    </xf>
    <xf numFmtId="0" fontId="6" fillId="0" borderId="65" xfId="0" applyFont="1" applyAlignment="1" applyProtection="1">
      <alignment horizontal="justify" vertical="center"/>
      <protection locked="0"/>
    </xf>
    <xf numFmtId="0" fontId="22" fillId="3" borderId="62" xfId="0" applyFont="1" applyFill="1" applyBorder="1" applyAlignment="1" applyProtection="1">
      <alignment horizontal="justify" vertical="center" wrapText="1"/>
      <protection locked="0"/>
    </xf>
    <xf numFmtId="14" fontId="19" fillId="0" borderId="65" xfId="0" applyNumberFormat="1" applyFont="1" applyAlignment="1" applyProtection="1">
      <alignment horizontal="center" vertical="center"/>
      <protection locked="0"/>
    </xf>
    <xf numFmtId="0" fontId="21" fillId="0" borderId="71" xfId="0" applyFont="1" applyBorder="1" applyAlignment="1" applyProtection="1">
      <alignment horizontal="justify" vertical="center" wrapText="1"/>
      <protection locked="0"/>
    </xf>
    <xf numFmtId="0" fontId="22" fillId="0" borderId="94" xfId="0" applyFont="1" applyBorder="1" applyAlignment="1" applyProtection="1">
      <alignment horizontal="justify" vertical="center" wrapText="1"/>
      <protection locked="0"/>
    </xf>
    <xf numFmtId="0" fontId="21" fillId="0" borderId="63" xfId="0" applyFont="1" applyBorder="1" applyAlignment="1" applyProtection="1">
      <alignment horizontal="justify" vertical="center" wrapText="1"/>
      <protection locked="0"/>
    </xf>
    <xf numFmtId="0" fontId="21" fillId="0" borderId="94" xfId="0" applyFont="1" applyBorder="1" applyAlignment="1" applyProtection="1">
      <alignment horizontal="justify" vertical="center" wrapText="1"/>
      <protection locked="0"/>
    </xf>
    <xf numFmtId="0" fontId="4" fillId="0" borderId="65" xfId="0" applyFont="1" applyProtection="1">
      <protection locked="0"/>
    </xf>
    <xf numFmtId="0" fontId="22" fillId="0" borderId="65" xfId="0" applyFont="1" applyAlignment="1" applyProtection="1">
      <alignment horizontal="justify" vertical="center"/>
      <protection locked="0"/>
    </xf>
    <xf numFmtId="0" fontId="23" fillId="0" borderId="65" xfId="0" applyFont="1" applyAlignment="1" applyProtection="1">
      <alignment horizontal="justify" vertical="center"/>
      <protection locked="0"/>
    </xf>
    <xf numFmtId="0" fontId="4" fillId="0" borderId="65" xfId="0" applyFont="1" applyAlignment="1" applyProtection="1">
      <alignment horizontal="justify" vertical="center"/>
      <protection locked="0"/>
    </xf>
    <xf numFmtId="0" fontId="8" fillId="0" borderId="65" xfId="0" applyFont="1" applyAlignment="1" applyProtection="1">
      <alignment horizontal="justify" vertical="center"/>
      <protection locked="0"/>
    </xf>
    <xf numFmtId="14" fontId="19" fillId="0" borderId="65" xfId="0" applyNumberFormat="1" applyFont="1" applyAlignment="1" applyProtection="1">
      <alignment horizontal="right" vertical="center"/>
      <protection locked="0"/>
    </xf>
    <xf numFmtId="0" fontId="22" fillId="3" borderId="23" xfId="0" applyFont="1" applyFill="1" applyBorder="1" applyAlignment="1" applyProtection="1">
      <alignment horizontal="justify" vertical="center" wrapText="1"/>
      <protection locked="0"/>
    </xf>
    <xf numFmtId="0" fontId="21" fillId="0" borderId="96" xfId="0" applyFont="1" applyBorder="1" applyAlignment="1" applyProtection="1">
      <alignment horizontal="justify" vertical="center" wrapText="1"/>
      <protection locked="0"/>
    </xf>
    <xf numFmtId="0" fontId="4" fillId="0" borderId="65" xfId="0" applyFont="1" applyAlignment="1" applyProtection="1">
      <alignment horizontal="justify" vertical="center" wrapText="1"/>
      <protection locked="0"/>
    </xf>
    <xf numFmtId="0" fontId="0" fillId="0" borderId="65" xfId="0" applyAlignment="1" applyProtection="1">
      <alignment wrapText="1"/>
      <protection locked="0"/>
    </xf>
    <xf numFmtId="0" fontId="36" fillId="0" borderId="65" xfId="3" applyFont="1" applyAlignment="1" applyProtection="1">
      <alignment vertical="center" wrapText="1"/>
      <protection locked="0"/>
    </xf>
    <xf numFmtId="4" fontId="9" fillId="2" borderId="65" xfId="0" applyNumberFormat="1" applyFont="1" applyFill="1"/>
    <xf numFmtId="0" fontId="22" fillId="3" borderId="24" xfId="0" applyFont="1" applyFill="1" applyBorder="1" applyAlignment="1" applyProtection="1">
      <alignment horizontal="center" vertical="center" wrapText="1"/>
      <protection locked="0"/>
    </xf>
    <xf numFmtId="0" fontId="21" fillId="0" borderId="92" xfId="0" applyFont="1" applyBorder="1" applyAlignment="1" applyProtection="1">
      <alignment horizontal="justify" vertical="center" wrapText="1"/>
      <protection locked="0"/>
    </xf>
    <xf numFmtId="4" fontId="22" fillId="2" borderId="92" xfId="0" applyNumberFormat="1" applyFont="1" applyFill="1" applyBorder="1" applyAlignment="1" applyProtection="1">
      <alignment horizontal="right" vertical="center" wrapText="1"/>
      <protection locked="0"/>
    </xf>
    <xf numFmtId="4" fontId="4" fillId="10" borderId="92" xfId="0" applyNumberFormat="1" applyFont="1" applyFill="1" applyBorder="1" applyAlignment="1">
      <alignment horizontal="right" vertical="center" wrapText="1"/>
    </xf>
    <xf numFmtId="4" fontId="4" fillId="0" borderId="92" xfId="0" applyNumberFormat="1" applyFont="1" applyBorder="1" applyAlignment="1" applyProtection="1">
      <alignment horizontal="right" vertical="center" wrapText="1"/>
      <protection locked="0"/>
    </xf>
    <xf numFmtId="4" fontId="4" fillId="10" borderId="63" xfId="0" applyNumberFormat="1" applyFont="1" applyFill="1" applyBorder="1" applyAlignment="1">
      <alignment horizontal="right" vertical="center" wrapText="1"/>
    </xf>
    <xf numFmtId="4" fontId="4" fillId="2" borderId="97" xfId="0" applyNumberFormat="1" applyFont="1" applyFill="1" applyBorder="1" applyAlignment="1" applyProtection="1">
      <alignment horizontal="right" vertical="center" wrapText="1"/>
      <protection locked="0"/>
    </xf>
    <xf numFmtId="4" fontId="4" fillId="2" borderId="98" xfId="0" applyNumberFormat="1" applyFont="1" applyFill="1" applyBorder="1" applyAlignment="1" applyProtection="1">
      <alignment horizontal="right" vertical="center" wrapText="1"/>
      <protection locked="0"/>
    </xf>
    <xf numFmtId="4" fontId="4" fillId="10" borderId="68" xfId="0" applyNumberFormat="1" applyFont="1" applyFill="1" applyBorder="1" applyAlignment="1">
      <alignment horizontal="right" vertical="center" wrapText="1"/>
    </xf>
    <xf numFmtId="4" fontId="4" fillId="10" borderId="97" xfId="0" applyNumberFormat="1" applyFont="1" applyFill="1" applyBorder="1" applyAlignment="1">
      <alignment horizontal="right" vertical="center" wrapText="1"/>
    </xf>
    <xf numFmtId="4" fontId="4" fillId="10" borderId="98" xfId="0" applyNumberFormat="1" applyFont="1" applyFill="1" applyBorder="1" applyAlignment="1">
      <alignment horizontal="right" vertical="center" wrapText="1"/>
    </xf>
    <xf numFmtId="4" fontId="4" fillId="0" borderId="97" xfId="0" applyNumberFormat="1" applyFont="1" applyBorder="1" applyAlignment="1" applyProtection="1">
      <alignment horizontal="right" vertical="center" wrapText="1"/>
      <protection locked="0"/>
    </xf>
    <xf numFmtId="4" fontId="4" fillId="0" borderId="98" xfId="0" applyNumberFormat="1" applyFont="1" applyBorder="1" applyAlignment="1" applyProtection="1">
      <alignment horizontal="right" vertical="center" wrapText="1"/>
      <protection locked="0"/>
    </xf>
    <xf numFmtId="4" fontId="4" fillId="0" borderId="63" xfId="0" applyNumberFormat="1" applyFont="1" applyBorder="1" applyAlignment="1" applyProtection="1">
      <alignment horizontal="right" vertical="center" wrapText="1"/>
      <protection locked="0"/>
    </xf>
    <xf numFmtId="0" fontId="22" fillId="3" borderId="99" xfId="0" applyFont="1" applyFill="1" applyBorder="1" applyAlignment="1" applyProtection="1">
      <alignment horizontal="center" vertical="center" wrapText="1"/>
      <protection locked="0"/>
    </xf>
    <xf numFmtId="0" fontId="22" fillId="3" borderId="100" xfId="0" applyFont="1" applyFill="1" applyBorder="1" applyAlignment="1" applyProtection="1">
      <alignment horizontal="center" vertical="center" wrapText="1"/>
      <protection locked="0"/>
    </xf>
    <xf numFmtId="0" fontId="22" fillId="3" borderId="86" xfId="0" applyFont="1" applyFill="1" applyBorder="1" applyAlignment="1" applyProtection="1">
      <alignment horizontal="center" vertical="center" wrapText="1"/>
      <protection locked="0"/>
    </xf>
    <xf numFmtId="4" fontId="4" fillId="0" borderId="66" xfId="0" applyNumberFormat="1" applyFont="1" applyBorder="1" applyAlignment="1" applyProtection="1">
      <alignment horizontal="right" vertical="center" wrapText="1"/>
      <protection locked="0"/>
    </xf>
    <xf numFmtId="4" fontId="4" fillId="0" borderId="88" xfId="0" applyNumberFormat="1" applyFont="1" applyBorder="1" applyAlignment="1" applyProtection="1">
      <alignment horizontal="right" vertical="center" wrapText="1"/>
      <protection locked="0"/>
    </xf>
    <xf numFmtId="4" fontId="4" fillId="0" borderId="93" xfId="0" applyNumberFormat="1" applyFont="1" applyBorder="1" applyAlignment="1" applyProtection="1">
      <alignment horizontal="right" vertical="center" wrapText="1"/>
      <protection locked="0"/>
    </xf>
    <xf numFmtId="0" fontId="0" fillId="0" borderId="63" xfId="0" applyBorder="1" applyProtection="1">
      <protection locked="0"/>
    </xf>
    <xf numFmtId="0" fontId="4" fillId="0" borderId="63" xfId="0" applyFont="1" applyBorder="1" applyAlignment="1" applyProtection="1">
      <alignment vertical="center" wrapText="1"/>
      <protection locked="0"/>
    </xf>
    <xf numFmtId="4" fontId="44" fillId="2" borderId="97" xfId="0" applyNumberFormat="1" applyFont="1" applyFill="1" applyBorder="1" applyAlignment="1" applyProtection="1">
      <alignment horizontal="right" vertical="center" wrapText="1"/>
      <protection locked="0"/>
    </xf>
    <xf numFmtId="4" fontId="44" fillId="2" borderId="98" xfId="0" applyNumberFormat="1" applyFont="1" applyFill="1" applyBorder="1" applyAlignment="1" applyProtection="1">
      <alignment horizontal="right" vertical="center" wrapText="1"/>
      <protection locked="0"/>
    </xf>
    <xf numFmtId="4" fontId="4" fillId="10" borderId="88" xfId="0" applyNumberFormat="1" applyFont="1" applyFill="1" applyBorder="1" applyAlignment="1">
      <alignment horizontal="right" vertical="center" wrapText="1"/>
    </xf>
    <xf numFmtId="4" fontId="4" fillId="10" borderId="93" xfId="0" applyNumberFormat="1" applyFont="1" applyFill="1" applyBorder="1" applyAlignment="1">
      <alignment horizontal="right" vertical="center" wrapText="1"/>
    </xf>
    <xf numFmtId="0" fontId="22" fillId="3" borderId="83" xfId="0" applyFont="1" applyFill="1" applyBorder="1" applyAlignment="1" applyProtection="1">
      <alignment horizontal="center" vertical="center" wrapText="1"/>
      <protection locked="0"/>
    </xf>
    <xf numFmtId="0" fontId="19" fillId="0" borderId="92" xfId="0" applyFont="1" applyBorder="1" applyProtection="1">
      <protection locked="0"/>
    </xf>
    <xf numFmtId="4" fontId="19" fillId="10" borderId="70" xfId="0" applyNumberFormat="1" applyFont="1" applyFill="1" applyBorder="1"/>
    <xf numFmtId="4" fontId="19" fillId="10" borderId="92" xfId="0" applyNumberFormat="1" applyFont="1" applyFill="1" applyBorder="1"/>
    <xf numFmtId="164" fontId="9" fillId="0" borderId="65" xfId="0" applyNumberFormat="1" applyFont="1" applyAlignment="1" applyProtection="1">
      <alignment horizontal="left"/>
      <protection locked="0"/>
    </xf>
    <xf numFmtId="4" fontId="9" fillId="2" borderId="101" xfId="0" applyNumberFormat="1" applyFont="1" applyFill="1" applyBorder="1"/>
    <xf numFmtId="0" fontId="31" fillId="0" borderId="25" xfId="0" applyFont="1" applyBorder="1" applyAlignment="1">
      <alignment horizontal="justify" vertical="center" wrapText="1"/>
    </xf>
    <xf numFmtId="0" fontId="31" fillId="0" borderId="94" xfId="0" applyFont="1" applyBorder="1" applyAlignment="1">
      <alignment horizontal="justify" vertical="center" wrapText="1"/>
    </xf>
    <xf numFmtId="0" fontId="1" fillId="0" borderId="65" xfId="0" applyFont="1" applyAlignment="1" applyProtection="1">
      <alignment horizontal="left"/>
      <protection locked="0"/>
    </xf>
    <xf numFmtId="164" fontId="50" fillId="0" borderId="0" xfId="0" applyNumberFormat="1" applyFont="1" applyBorder="1" applyProtection="1">
      <protection locked="0"/>
    </xf>
    <xf numFmtId="0" fontId="5" fillId="0" borderId="68" xfId="0" applyFont="1" applyBorder="1" applyAlignment="1" applyProtection="1">
      <alignment horizontal="justify" vertical="center" wrapText="1"/>
      <protection locked="0"/>
    </xf>
    <xf numFmtId="0" fontId="30" fillId="0" borderId="0" xfId="0" applyFont="1" applyBorder="1" applyProtection="1">
      <protection locked="0"/>
    </xf>
    <xf numFmtId="0" fontId="1" fillId="0" borderId="23" xfId="0" applyFont="1" applyBorder="1" applyProtection="1">
      <protection locked="0"/>
    </xf>
    <xf numFmtId="0" fontId="1" fillId="0" borderId="27" xfId="0" applyFont="1" applyBorder="1" applyProtection="1">
      <protection locked="0"/>
    </xf>
    <xf numFmtId="0" fontId="1" fillId="0" borderId="0" xfId="0" applyFont="1" applyBorder="1" applyAlignment="1" applyProtection="1">
      <alignment horizontal="left"/>
      <protection locked="0"/>
    </xf>
    <xf numFmtId="0" fontId="9" fillId="0" borderId="101" xfId="0" applyFont="1" applyBorder="1" applyProtection="1">
      <protection locked="0"/>
    </xf>
    <xf numFmtId="164" fontId="9" fillId="0" borderId="92" xfId="0" applyNumberFormat="1" applyFont="1" applyBorder="1" applyAlignment="1" applyProtection="1">
      <alignment horizontal="left"/>
      <protection locked="0"/>
    </xf>
    <xf numFmtId="0" fontId="9" fillId="0" borderId="92" xfId="0" applyFont="1" applyBorder="1" applyProtection="1">
      <protection locked="0"/>
    </xf>
    <xf numFmtId="4" fontId="24" fillId="2" borderId="63" xfId="1" applyNumberFormat="1" applyFont="1" applyFill="1" applyBorder="1" applyProtection="1">
      <protection locked="0"/>
    </xf>
    <xf numFmtId="0" fontId="11" fillId="0" borderId="65" xfId="0" applyFont="1" applyProtection="1">
      <protection locked="0"/>
    </xf>
    <xf numFmtId="4" fontId="48" fillId="2" borderId="20" xfId="0" applyNumberFormat="1" applyFont="1" applyFill="1" applyBorder="1" applyAlignment="1" applyProtection="1">
      <alignment horizontal="right" vertical="center" wrapText="1"/>
      <protection locked="0"/>
    </xf>
    <xf numFmtId="0" fontId="34" fillId="0" borderId="0" xfId="0" applyFont="1" applyBorder="1" applyAlignment="1" applyProtection="1">
      <alignment horizontal="right"/>
      <protection locked="0"/>
    </xf>
    <xf numFmtId="14" fontId="34" fillId="0" borderId="0" xfId="0" applyNumberFormat="1" applyFont="1" applyBorder="1" applyAlignment="1">
      <alignment horizontal="left"/>
    </xf>
    <xf numFmtId="0" fontId="34" fillId="0" borderId="0" xfId="0" applyFont="1" applyBorder="1" applyAlignment="1" applyProtection="1">
      <alignment horizontal="left"/>
      <protection locked="0"/>
    </xf>
    <xf numFmtId="0" fontId="1" fillId="0" borderId="0" xfId="0" applyFont="1" applyBorder="1" applyAlignment="1" applyProtection="1">
      <alignment horizontal="left" vertical="center" wrapText="1"/>
      <protection locked="0"/>
    </xf>
    <xf numFmtId="0" fontId="34" fillId="0" borderId="2" xfId="0" applyFont="1" applyBorder="1" applyAlignment="1" applyProtection="1">
      <alignment horizontal="left" vertical="center" wrapText="1"/>
      <protection locked="0"/>
    </xf>
    <xf numFmtId="0" fontId="34" fillId="0" borderId="0" xfId="0" applyFont="1" applyBorder="1" applyAlignment="1" applyProtection="1">
      <alignment horizontal="left" vertical="center" wrapText="1"/>
      <protection locked="0"/>
    </xf>
    <xf numFmtId="0" fontId="34" fillId="0" borderId="27" xfId="0" applyFont="1" applyBorder="1" applyAlignment="1" applyProtection="1">
      <alignment horizontal="left" vertical="center" wrapText="1"/>
      <protection locked="0"/>
    </xf>
    <xf numFmtId="0" fontId="1" fillId="0" borderId="0" xfId="0" applyFont="1" applyBorder="1" applyAlignment="1" applyProtection="1">
      <alignment horizontal="left" vertical="center"/>
      <protection locked="0"/>
    </xf>
    <xf numFmtId="0" fontId="49" fillId="0" borderId="65" xfId="0" applyFont="1" applyAlignment="1" applyProtection="1">
      <alignment horizontal="left" vertical="center" wrapText="1"/>
      <protection locked="0"/>
    </xf>
    <xf numFmtId="0" fontId="52" fillId="0" borderId="0" xfId="0" applyFont="1" applyBorder="1" applyAlignment="1" applyProtection="1">
      <alignment horizontal="left" vertical="center"/>
      <protection locked="0"/>
    </xf>
    <xf numFmtId="0" fontId="1" fillId="0" borderId="65" xfId="0" applyFont="1" applyAlignment="1" applyProtection="1">
      <alignment horizontal="left" vertical="center" wrapText="1"/>
      <protection locked="0"/>
    </xf>
    <xf numFmtId="0" fontId="52" fillId="0" borderId="65" xfId="0" applyFont="1" applyAlignment="1" applyProtection="1">
      <alignment horizontal="left" vertical="center" wrapText="1"/>
      <protection locked="0"/>
    </xf>
    <xf numFmtId="0" fontId="53" fillId="0" borderId="65" xfId="0" applyFont="1" applyAlignment="1" applyProtection="1">
      <alignment horizontal="left" vertical="center" wrapText="1"/>
      <protection locked="0"/>
    </xf>
    <xf numFmtId="0" fontId="1" fillId="0" borderId="65" xfId="0" applyFont="1" applyAlignment="1" applyProtection="1">
      <alignment horizontal="left" vertical="center"/>
      <protection locked="0"/>
    </xf>
    <xf numFmtId="0" fontId="49" fillId="0" borderId="92" xfId="0" applyFont="1" applyBorder="1" applyAlignment="1" applyProtection="1">
      <alignment horizontal="left" vertical="center"/>
      <protection locked="0"/>
    </xf>
    <xf numFmtId="0" fontId="54" fillId="0" borderId="102" xfId="0" applyFont="1" applyBorder="1" applyAlignment="1" applyProtection="1">
      <alignment horizontal="justify" vertical="center" wrapText="1"/>
      <protection locked="0"/>
    </xf>
    <xf numFmtId="0" fontId="1" fillId="0" borderId="103" xfId="0" applyFont="1" applyBorder="1" applyProtection="1">
      <protection locked="0"/>
    </xf>
    <xf numFmtId="0" fontId="1" fillId="0" borderId="103" xfId="0" applyFont="1" applyBorder="1" applyAlignment="1" applyProtection="1">
      <alignment horizontal="center"/>
      <protection locked="0"/>
    </xf>
    <xf numFmtId="0" fontId="1" fillId="0" borderId="92" xfId="0" applyFont="1" applyBorder="1" applyAlignment="1" applyProtection="1">
      <alignment horizontal="center"/>
      <protection locked="0"/>
    </xf>
    <xf numFmtId="0" fontId="1" fillId="0" borderId="92" xfId="0" applyFont="1" applyBorder="1" applyProtection="1">
      <protection locked="0"/>
    </xf>
    <xf numFmtId="0" fontId="54" fillId="0" borderId="65" xfId="0" applyFont="1" applyAlignment="1" applyProtection="1">
      <alignment horizontal="justify" vertical="center" wrapText="1"/>
      <protection locked="0"/>
    </xf>
    <xf numFmtId="0" fontId="52" fillId="0" borderId="65" xfId="0" applyFont="1" applyAlignment="1" applyProtection="1">
      <alignment horizontal="center" vertical="center" wrapText="1"/>
      <protection locked="0"/>
    </xf>
    <xf numFmtId="0" fontId="1" fillId="0" borderId="0" xfId="0" applyFont="1" applyBorder="1" applyAlignment="1" applyProtection="1">
      <alignment horizontal="left" wrapText="1"/>
      <protection locked="0"/>
    </xf>
    <xf numFmtId="0" fontId="34" fillId="0" borderId="65" xfId="0" applyFont="1" applyAlignment="1" applyProtection="1">
      <alignment horizontal="left" vertical="center" wrapText="1"/>
      <protection locked="0"/>
    </xf>
    <xf numFmtId="0" fontId="34" fillId="0" borderId="0" xfId="0" applyFont="1" applyBorder="1" applyAlignment="1" applyProtection="1">
      <alignment horizontal="justify" vertical="center"/>
      <protection locked="0"/>
    </xf>
    <xf numFmtId="0" fontId="52" fillId="0" borderId="92" xfId="0" applyFont="1" applyBorder="1" applyAlignment="1">
      <alignment horizontal="justify" vertical="center" wrapText="1"/>
    </xf>
    <xf numFmtId="0" fontId="52" fillId="3" borderId="23" xfId="0" applyFont="1" applyFill="1" applyBorder="1" applyAlignment="1">
      <alignment horizontal="center" vertical="center" wrapText="1"/>
    </xf>
    <xf numFmtId="0" fontId="52" fillId="0" borderId="20" xfId="0" applyFont="1" applyBorder="1" applyAlignment="1">
      <alignment horizontal="justify" vertical="center" wrapText="1"/>
    </xf>
    <xf numFmtId="0" fontId="52" fillId="0" borderId="94" xfId="0" applyFont="1" applyBorder="1" applyAlignment="1">
      <alignment horizontal="justify" vertical="center" wrapText="1"/>
    </xf>
    <xf numFmtId="0" fontId="52" fillId="0" borderId="91" xfId="0" applyFont="1" applyBorder="1" applyAlignment="1">
      <alignment horizontal="justify" vertical="center" wrapText="1"/>
    </xf>
    <xf numFmtId="0" fontId="52" fillId="0" borderId="25" xfId="0" applyFont="1" applyBorder="1" applyAlignment="1">
      <alignment horizontal="justify" vertical="center" wrapText="1"/>
    </xf>
    <xf numFmtId="0" fontId="52" fillId="3" borderId="22" xfId="0" applyFont="1" applyFill="1" applyBorder="1" applyAlignment="1" applyProtection="1">
      <alignment horizontal="center" vertical="center" wrapText="1"/>
      <protection locked="0"/>
    </xf>
    <xf numFmtId="0" fontId="52" fillId="3" borderId="23" xfId="0" applyFont="1" applyFill="1" applyBorder="1" applyAlignment="1" applyProtection="1">
      <alignment horizontal="center" vertical="center" wrapText="1"/>
      <protection locked="0"/>
    </xf>
    <xf numFmtId="0" fontId="52" fillId="0" borderId="20" xfId="0" applyFont="1" applyBorder="1" applyAlignment="1" applyProtection="1">
      <alignment horizontal="justify" vertical="center" wrapText="1"/>
      <protection locked="0"/>
    </xf>
    <xf numFmtId="0" fontId="52" fillId="0" borderId="21" xfId="0" applyFont="1" applyBorder="1" applyAlignment="1" applyProtection="1">
      <alignment horizontal="justify" vertical="center" wrapText="1"/>
      <protection locked="0"/>
    </xf>
    <xf numFmtId="0" fontId="52" fillId="0" borderId="1" xfId="0" applyFont="1" applyBorder="1" applyAlignment="1" applyProtection="1">
      <alignment horizontal="justify" vertical="center" wrapText="1"/>
      <protection locked="0"/>
    </xf>
    <xf numFmtId="0" fontId="52" fillId="0" borderId="25" xfId="0" applyFont="1" applyBorder="1" applyAlignment="1" applyProtection="1">
      <alignment horizontal="justify" vertical="center" wrapText="1"/>
      <protection locked="0"/>
    </xf>
    <xf numFmtId="0" fontId="52" fillId="3" borderId="17" xfId="0" applyFont="1" applyFill="1" applyBorder="1" applyAlignment="1" applyProtection="1">
      <alignment horizontal="center" vertical="center" wrapText="1"/>
      <protection locked="0"/>
    </xf>
    <xf numFmtId="0" fontId="52" fillId="3" borderId="1" xfId="0" applyFont="1" applyFill="1" applyBorder="1" applyAlignment="1" applyProtection="1">
      <alignment horizontal="center" vertical="center" wrapText="1"/>
      <protection locked="0"/>
    </xf>
    <xf numFmtId="0" fontId="54" fillId="3" borderId="65" xfId="0" applyFont="1" applyFill="1" applyAlignment="1" applyProtection="1">
      <alignment horizontal="center" vertical="center" wrapText="1"/>
      <protection locked="0"/>
    </xf>
    <xf numFmtId="0" fontId="54" fillId="3" borderId="30" xfId="0" applyFont="1" applyFill="1" applyBorder="1" applyAlignment="1" applyProtection="1">
      <alignment horizontal="center" vertical="center" wrapText="1"/>
      <protection locked="0"/>
    </xf>
    <xf numFmtId="0" fontId="54" fillId="3" borderId="32" xfId="0" applyFont="1" applyFill="1" applyBorder="1" applyAlignment="1" applyProtection="1">
      <alignment horizontal="center" vertical="center" wrapText="1"/>
      <protection locked="0"/>
    </xf>
    <xf numFmtId="0" fontId="54" fillId="3" borderId="25" xfId="0" applyFont="1" applyFill="1" applyBorder="1" applyAlignment="1" applyProtection="1">
      <alignment horizontal="center" vertical="center" wrapText="1"/>
      <protection locked="0"/>
    </xf>
    <xf numFmtId="0" fontId="54" fillId="3" borderId="23" xfId="0" applyFont="1" applyFill="1" applyBorder="1" applyAlignment="1" applyProtection="1">
      <alignment horizontal="center" vertical="center" wrapText="1"/>
      <protection locked="0"/>
    </xf>
    <xf numFmtId="0" fontId="54" fillId="0" borderId="34" xfId="0" applyFont="1" applyBorder="1" applyAlignment="1" applyProtection="1">
      <alignment horizontal="justify" vertical="center" wrapText="1"/>
      <protection locked="0"/>
    </xf>
    <xf numFmtId="0" fontId="55" fillId="0" borderId="21" xfId="0" applyFont="1" applyBorder="1" applyAlignment="1" applyProtection="1">
      <alignment horizontal="justify" vertical="center" wrapText="1"/>
      <protection locked="0"/>
    </xf>
    <xf numFmtId="0" fontId="54" fillId="0" borderId="32" xfId="0" applyFont="1" applyBorder="1" applyAlignment="1" applyProtection="1">
      <alignment horizontal="justify" vertical="center" wrapText="1"/>
      <protection locked="0"/>
    </xf>
    <xf numFmtId="0" fontId="55" fillId="0" borderId="25" xfId="0" applyFont="1" applyBorder="1" applyAlignment="1" applyProtection="1">
      <alignment horizontal="justify" vertical="center" wrapText="1"/>
      <protection locked="0"/>
    </xf>
    <xf numFmtId="0" fontId="55" fillId="0" borderId="83" xfId="0" applyFont="1" applyBorder="1" applyAlignment="1" applyProtection="1">
      <alignment horizontal="justify" vertical="center" wrapText="1"/>
      <protection locked="0"/>
    </xf>
    <xf numFmtId="0" fontId="54" fillId="0" borderId="0" xfId="0" applyFont="1" applyBorder="1" applyAlignment="1" applyProtection="1">
      <alignment horizontal="justify" vertical="center" wrapText="1"/>
      <protection locked="0"/>
    </xf>
    <xf numFmtId="0" fontId="55" fillId="0" borderId="65" xfId="0" applyFont="1" applyAlignment="1" applyProtection="1">
      <alignment horizontal="justify" vertical="center" wrapText="1"/>
      <protection locked="0"/>
    </xf>
    <xf numFmtId="0" fontId="55" fillId="0" borderId="102" xfId="0" applyFont="1" applyBorder="1" applyAlignment="1" applyProtection="1">
      <alignment horizontal="justify" vertical="center" wrapText="1"/>
      <protection locked="0"/>
    </xf>
    <xf numFmtId="0" fontId="55" fillId="0" borderId="103" xfId="0" applyFont="1" applyBorder="1" applyAlignment="1" applyProtection="1">
      <alignment horizontal="justify" vertical="center" wrapText="1"/>
      <protection locked="0"/>
    </xf>
    <xf numFmtId="0" fontId="54" fillId="0" borderId="20" xfId="0" applyFont="1" applyBorder="1" applyAlignment="1" applyProtection="1">
      <alignment horizontal="justify" vertical="center" wrapText="1"/>
      <protection locked="0"/>
    </xf>
    <xf numFmtId="0" fontId="54" fillId="0" borderId="21" xfId="0" applyFont="1" applyBorder="1" applyAlignment="1" applyProtection="1">
      <alignment horizontal="justify" vertical="center" wrapText="1"/>
      <protection locked="0"/>
    </xf>
    <xf numFmtId="0" fontId="54" fillId="0" borderId="1" xfId="0" applyFont="1" applyBorder="1" applyAlignment="1" applyProtection="1">
      <alignment horizontal="justify" vertical="center" wrapText="1"/>
      <protection locked="0"/>
    </xf>
    <xf numFmtId="0" fontId="54" fillId="0" borderId="25" xfId="0" applyFont="1" applyBorder="1" applyAlignment="1" applyProtection="1">
      <alignment horizontal="justify" vertical="center" wrapText="1"/>
      <protection locked="0"/>
    </xf>
    <xf numFmtId="0" fontId="55" fillId="0" borderId="92" xfId="0" applyFont="1" applyBorder="1" applyAlignment="1" applyProtection="1">
      <alignment horizontal="justify" vertical="center" wrapText="1"/>
      <protection locked="0"/>
    </xf>
    <xf numFmtId="0" fontId="54" fillId="0" borderId="103" xfId="0" applyFont="1" applyBorder="1" applyAlignment="1" applyProtection="1">
      <alignment horizontal="justify" vertical="center" wrapText="1"/>
      <protection locked="0"/>
    </xf>
    <xf numFmtId="0" fontId="1" fillId="0" borderId="0" xfId="0" applyFont="1" applyBorder="1" applyAlignment="1" applyProtection="1">
      <alignment horizontal="justify" vertical="center"/>
      <protection locked="0"/>
    </xf>
    <xf numFmtId="0" fontId="52" fillId="0" borderId="105" xfId="0" applyFont="1" applyBorder="1" applyAlignment="1" applyProtection="1">
      <alignment horizontal="justify" vertical="center" wrapText="1"/>
      <protection locked="0"/>
    </xf>
    <xf numFmtId="0" fontId="52" fillId="3" borderId="27" xfId="0" applyFont="1" applyFill="1" applyBorder="1" applyAlignment="1" applyProtection="1">
      <alignment horizontal="center" vertical="center" wrapText="1"/>
      <protection locked="0"/>
    </xf>
    <xf numFmtId="0" fontId="52" fillId="3" borderId="92" xfId="0" applyFont="1" applyFill="1" applyBorder="1" applyAlignment="1" applyProtection="1">
      <alignment horizontal="center" vertical="center" wrapText="1"/>
      <protection locked="0"/>
    </xf>
    <xf numFmtId="0" fontId="52" fillId="3" borderId="65" xfId="0" applyFont="1" applyFill="1" applyAlignment="1" applyProtection="1">
      <alignment horizontal="center" vertical="center" wrapText="1"/>
      <protection locked="0"/>
    </xf>
    <xf numFmtId="0" fontId="52" fillId="0" borderId="92" xfId="0" applyFont="1" applyBorder="1" applyAlignment="1" applyProtection="1">
      <alignment horizontal="justify" vertical="center" wrapText="1"/>
      <protection locked="0"/>
    </xf>
    <xf numFmtId="0" fontId="52" fillId="0" borderId="65" xfId="0" applyFont="1" applyAlignment="1" applyProtection="1">
      <alignment horizontal="justify" vertical="center" wrapText="1"/>
      <protection locked="0"/>
    </xf>
    <xf numFmtId="0" fontId="52" fillId="0" borderId="88" xfId="0" applyFont="1" applyBorder="1" applyAlignment="1" applyProtection="1">
      <alignment horizontal="justify" vertical="center" wrapText="1"/>
      <protection locked="0"/>
    </xf>
    <xf numFmtId="0" fontId="52" fillId="0" borderId="104" xfId="0" applyFont="1" applyBorder="1" applyAlignment="1" applyProtection="1">
      <alignment horizontal="justify" vertical="center" wrapText="1"/>
      <protection locked="0"/>
    </xf>
    <xf numFmtId="0" fontId="57" fillId="0" borderId="88" xfId="0" applyFont="1" applyBorder="1" applyAlignment="1" applyProtection="1">
      <alignment horizontal="justify" vertical="center" wrapText="1"/>
      <protection locked="0"/>
    </xf>
    <xf numFmtId="0" fontId="57" fillId="0" borderId="65" xfId="0" applyFont="1" applyAlignment="1" applyProtection="1">
      <alignment horizontal="justify" vertical="center" wrapText="1"/>
      <protection locked="0"/>
    </xf>
    <xf numFmtId="0" fontId="57" fillId="0" borderId="93" xfId="0" applyFont="1" applyBorder="1" applyAlignment="1" applyProtection="1">
      <alignment horizontal="justify" vertical="center" wrapText="1"/>
      <protection locked="0"/>
    </xf>
    <xf numFmtId="0" fontId="52" fillId="0" borderId="93" xfId="0" applyFont="1" applyBorder="1" applyAlignment="1" applyProtection="1">
      <alignment horizontal="justify" vertical="center" wrapText="1"/>
      <protection locked="0"/>
    </xf>
    <xf numFmtId="0" fontId="52" fillId="3" borderId="22" xfId="0" applyFont="1" applyFill="1" applyBorder="1" applyAlignment="1" applyProtection="1">
      <alignment vertical="center" wrapText="1"/>
      <protection locked="0"/>
    </xf>
    <xf numFmtId="0" fontId="1" fillId="0" borderId="1" xfId="0" applyFont="1" applyBorder="1" applyProtection="1">
      <protection locked="0"/>
    </xf>
    <xf numFmtId="0" fontId="52" fillId="3" borderId="25" xfId="0" applyFont="1" applyFill="1" applyBorder="1" applyAlignment="1" applyProtection="1">
      <alignment horizontal="center" vertical="center" wrapText="1"/>
      <protection locked="0"/>
    </xf>
    <xf numFmtId="0" fontId="1" fillId="0" borderId="65" xfId="0" applyFont="1" applyAlignment="1">
      <alignment horizontal="left"/>
    </xf>
    <xf numFmtId="0" fontId="52" fillId="0" borderId="94" xfId="0" applyFont="1" applyBorder="1" applyAlignment="1" applyProtection="1">
      <alignment horizontal="justify" vertical="center" wrapText="1"/>
      <protection locked="0"/>
    </xf>
    <xf numFmtId="0" fontId="52" fillId="0" borderId="34" xfId="0" applyFont="1" applyBorder="1" applyAlignment="1" applyProtection="1">
      <alignment horizontal="justify" vertical="center" wrapText="1"/>
      <protection locked="0"/>
    </xf>
    <xf numFmtId="0" fontId="1" fillId="0" borderId="92" xfId="0" applyFont="1" applyBorder="1" applyAlignment="1">
      <alignment horizontal="left"/>
    </xf>
    <xf numFmtId="0" fontId="52" fillId="0" borderId="65" xfId="0" applyFont="1" applyAlignment="1" applyProtection="1">
      <alignment vertical="center" wrapText="1"/>
      <protection locked="0"/>
    </xf>
    <xf numFmtId="0" fontId="51" fillId="0" borderId="20" xfId="0" applyFont="1" applyBorder="1" applyAlignment="1" applyProtection="1">
      <alignment horizontal="justify" vertical="center" wrapText="1"/>
      <protection locked="0"/>
    </xf>
    <xf numFmtId="0" fontId="51" fillId="0" borderId="92" xfId="0" applyFont="1" applyBorder="1" applyAlignment="1" applyProtection="1">
      <alignment horizontal="justify" vertical="center" wrapText="1"/>
      <protection locked="0"/>
    </xf>
    <xf numFmtId="0" fontId="52" fillId="0" borderId="83" xfId="0" applyFont="1" applyBorder="1" applyAlignment="1" applyProtection="1">
      <alignment horizontal="justify" vertical="center" wrapText="1"/>
      <protection locked="0"/>
    </xf>
    <xf numFmtId="0" fontId="52" fillId="0" borderId="26" xfId="0" applyFont="1" applyBorder="1" applyAlignment="1" applyProtection="1">
      <alignment vertical="center" wrapText="1"/>
      <protection locked="0"/>
    </xf>
    <xf numFmtId="0" fontId="52" fillId="0" borderId="23" xfId="0" applyFont="1" applyBorder="1" applyAlignment="1" applyProtection="1">
      <alignment vertical="center" wrapText="1"/>
      <protection locked="0"/>
    </xf>
    <xf numFmtId="0" fontId="52" fillId="0" borderId="2" xfId="0" applyFont="1" applyBorder="1" applyAlignment="1" applyProtection="1">
      <alignment vertical="center" wrapText="1"/>
      <protection locked="0"/>
    </xf>
    <xf numFmtId="0" fontId="1" fillId="0" borderId="2" xfId="0" applyFont="1" applyBorder="1" applyProtection="1">
      <protection locked="0"/>
    </xf>
    <xf numFmtId="14" fontId="7" fillId="0" borderId="0" xfId="0" applyNumberFormat="1" applyFont="1" applyBorder="1" applyAlignment="1" applyProtection="1">
      <alignment horizontal="justify" vertical="center"/>
      <protection locked="0"/>
    </xf>
    <xf numFmtId="14" fontId="16" fillId="0" borderId="0" xfId="0" applyNumberFormat="1" applyFont="1" applyBorder="1" applyAlignment="1" applyProtection="1">
      <alignment horizontal="justify" vertical="center"/>
      <protection locked="0"/>
    </xf>
    <xf numFmtId="14" fontId="23" fillId="0" borderId="0" xfId="0" applyNumberFormat="1" applyFont="1" applyBorder="1" applyAlignment="1" applyProtection="1">
      <alignment horizontal="justify" vertical="center"/>
      <protection locked="0"/>
    </xf>
    <xf numFmtId="14" fontId="4" fillId="0" borderId="0" xfId="0" applyNumberFormat="1" applyFont="1" applyBorder="1" applyAlignment="1" applyProtection="1">
      <alignment horizontal="justify" vertical="center" wrapText="1"/>
      <protection locked="0"/>
    </xf>
    <xf numFmtId="14" fontId="4" fillId="0" borderId="65" xfId="0" applyNumberFormat="1" applyFont="1" applyAlignment="1" applyProtection="1">
      <alignment horizontal="left"/>
      <protection locked="0"/>
    </xf>
    <xf numFmtId="14" fontId="0" fillId="0" borderId="0" xfId="0" applyNumberFormat="1" applyBorder="1" applyAlignment="1" applyProtection="1">
      <alignment horizontal="left"/>
      <protection locked="0"/>
    </xf>
    <xf numFmtId="14" fontId="3" fillId="0" borderId="0" xfId="0" applyNumberFormat="1" applyFont="1" applyBorder="1" applyAlignment="1" applyProtection="1">
      <alignment horizontal="left"/>
      <protection locked="0"/>
    </xf>
    <xf numFmtId="0" fontId="52" fillId="0" borderId="15" xfId="0" applyFont="1" applyBorder="1" applyAlignment="1" applyProtection="1">
      <alignment vertical="center" wrapText="1"/>
      <protection locked="0"/>
    </xf>
    <xf numFmtId="0" fontId="1" fillId="0" borderId="15" xfId="0" applyFont="1" applyBorder="1" applyProtection="1">
      <protection locked="0"/>
    </xf>
    <xf numFmtId="0" fontId="4" fillId="0" borderId="65" xfId="0" applyFont="1" applyAlignment="1" applyProtection="1">
      <alignment vertical="center"/>
      <protection locked="0"/>
    </xf>
    <xf numFmtId="14" fontId="9" fillId="0" borderId="0" xfId="0" applyNumberFormat="1" applyFont="1" applyBorder="1" applyAlignment="1" applyProtection="1">
      <alignment horizontal="left"/>
      <protection locked="0"/>
    </xf>
    <xf numFmtId="14" fontId="9" fillId="0" borderId="65" xfId="0" applyNumberFormat="1" applyFont="1" applyAlignment="1" applyProtection="1">
      <alignment horizontal="left"/>
      <protection locked="0"/>
    </xf>
    <xf numFmtId="0" fontId="0" fillId="0" borderId="2" xfId="0" applyBorder="1" applyProtection="1">
      <protection locked="0"/>
    </xf>
    <xf numFmtId="0" fontId="0" fillId="0" borderId="25" xfId="0" applyBorder="1" applyProtection="1">
      <protection locked="0"/>
    </xf>
    <xf numFmtId="0" fontId="34" fillId="0" borderId="65" xfId="0" applyFont="1" applyAlignment="1">
      <alignment horizontal="center"/>
    </xf>
    <xf numFmtId="0" fontId="1" fillId="0" borderId="65" xfId="0" applyFont="1" applyAlignment="1">
      <alignment horizontal="center"/>
    </xf>
    <xf numFmtId="0" fontId="51" fillId="0" borderId="65" xfId="0" applyFont="1" applyAlignment="1" applyProtection="1">
      <alignment horizontal="left" vertical="center"/>
      <protection locked="0"/>
    </xf>
    <xf numFmtId="0" fontId="52" fillId="0" borderId="65" xfId="0" applyFont="1" applyAlignment="1" applyProtection="1">
      <alignment horizontal="left" vertical="center"/>
      <protection locked="0"/>
    </xf>
    <xf numFmtId="0" fontId="34" fillId="0" borderId="65" xfId="0" applyFont="1" applyAlignment="1" applyProtection="1">
      <alignment horizontal="left" vertical="center"/>
      <protection locked="0"/>
    </xf>
    <xf numFmtId="0" fontId="1" fillId="0" borderId="65" xfId="0" applyFont="1" applyAlignment="1" applyProtection="1">
      <alignment vertical="center" wrapText="1"/>
      <protection locked="0"/>
    </xf>
    <xf numFmtId="0" fontId="51" fillId="0" borderId="65" xfId="0" applyFont="1" applyAlignment="1" applyProtection="1">
      <alignment horizontal="left" vertical="center" wrapText="1"/>
      <protection locked="0"/>
    </xf>
    <xf numFmtId="0" fontId="55" fillId="0" borderId="2" xfId="0" applyFont="1" applyBorder="1" applyAlignment="1" applyProtection="1">
      <alignment horizontal="justify" vertical="center" wrapText="1"/>
      <protection locked="0"/>
    </xf>
    <xf numFmtId="0" fontId="54" fillId="0" borderId="92" xfId="0" applyFont="1" applyBorder="1" applyAlignment="1" applyProtection="1">
      <alignment horizontal="justify" vertical="center" wrapText="1"/>
      <protection locked="0"/>
    </xf>
    <xf numFmtId="0" fontId="0" fillId="0" borderId="106" xfId="0" applyBorder="1" applyProtection="1">
      <protection locked="0"/>
    </xf>
    <xf numFmtId="0" fontId="0" fillId="0" borderId="103" xfId="0" applyBorder="1" applyProtection="1">
      <protection locked="0"/>
    </xf>
    <xf numFmtId="0" fontId="49" fillId="0" borderId="65" xfId="0" applyFont="1" applyAlignment="1" applyProtection="1">
      <alignment horizontal="left" vertical="center"/>
      <protection locked="0"/>
    </xf>
    <xf numFmtId="0" fontId="0" fillId="0" borderId="65" xfId="0" applyAlignment="1" applyProtection="1">
      <alignment horizontal="left"/>
      <protection locked="0"/>
    </xf>
    <xf numFmtId="0" fontId="1" fillId="0" borderId="65" xfId="0" applyFont="1" applyAlignment="1" applyProtection="1">
      <alignment vertical="center"/>
      <protection locked="0"/>
    </xf>
    <xf numFmtId="0" fontId="34" fillId="0" borderId="65" xfId="0" applyFont="1" applyAlignment="1" applyProtection="1">
      <alignment vertical="center" wrapText="1"/>
      <protection locked="0"/>
    </xf>
    <xf numFmtId="0" fontId="22" fillId="3" borderId="59" xfId="0" applyFont="1" applyFill="1" applyBorder="1" applyAlignment="1" applyProtection="1">
      <alignment horizontal="center" vertical="center" wrapText="1"/>
      <protection locked="0"/>
    </xf>
    <xf numFmtId="0" fontId="22" fillId="3" borderId="62" xfId="0" applyFont="1" applyFill="1" applyBorder="1" applyAlignment="1" applyProtection="1">
      <alignment horizontal="center" vertical="center" wrapText="1"/>
      <protection locked="0"/>
    </xf>
    <xf numFmtId="0" fontId="4" fillId="0" borderId="97" xfId="0" applyFont="1" applyBorder="1" applyAlignment="1" applyProtection="1">
      <alignment wrapText="1"/>
      <protection locked="0"/>
    </xf>
    <xf numFmtId="4" fontId="0" fillId="0" borderId="0" xfId="0" applyNumberFormat="1" applyBorder="1" applyAlignment="1" applyProtection="1">
      <alignment wrapText="1"/>
      <protection locked="0"/>
    </xf>
    <xf numFmtId="0" fontId="1" fillId="0" borderId="0" xfId="0" applyFont="1" applyBorder="1" applyAlignment="1" applyProtection="1">
      <alignment wrapText="1"/>
      <protection locked="0"/>
    </xf>
    <xf numFmtId="4" fontId="4" fillId="13" borderId="33" xfId="0" applyNumberFormat="1" applyFont="1" applyFill="1" applyBorder="1" applyAlignment="1" applyProtection="1">
      <alignment vertical="center" wrapText="1"/>
      <protection locked="0"/>
    </xf>
    <xf numFmtId="4" fontId="4" fillId="13" borderId="107" xfId="0" applyNumberFormat="1" applyFont="1" applyFill="1" applyBorder="1" applyAlignment="1" applyProtection="1">
      <alignment vertical="center" wrapText="1"/>
      <protection locked="0"/>
    </xf>
    <xf numFmtId="4" fontId="4" fillId="13" borderId="62" xfId="0" applyNumberFormat="1" applyFont="1" applyFill="1" applyBorder="1" applyAlignment="1">
      <alignment vertical="center" wrapText="1"/>
    </xf>
    <xf numFmtId="4" fontId="4" fillId="13" borderId="27" xfId="0" applyNumberFormat="1" applyFont="1" applyFill="1" applyBorder="1" applyAlignment="1" applyProtection="1">
      <alignment vertical="center" wrapText="1"/>
      <protection locked="0"/>
    </xf>
    <xf numFmtId="4" fontId="4" fillId="13" borderId="108" xfId="0" applyNumberFormat="1" applyFont="1" applyFill="1" applyBorder="1" applyAlignment="1" applyProtection="1">
      <alignment vertical="center" wrapText="1"/>
      <protection locked="0"/>
    </xf>
    <xf numFmtId="4" fontId="4" fillId="13" borderId="85" xfId="0" applyNumberFormat="1" applyFont="1" applyFill="1" applyBorder="1" applyAlignment="1" applyProtection="1">
      <alignment vertical="center" wrapText="1"/>
      <protection locked="0"/>
    </xf>
    <xf numFmtId="4" fontId="4" fillId="13" borderId="62" xfId="0" applyNumberFormat="1" applyFont="1" applyFill="1" applyBorder="1" applyAlignment="1" applyProtection="1">
      <alignment vertical="center" wrapText="1"/>
      <protection locked="0"/>
    </xf>
    <xf numFmtId="4" fontId="4" fillId="13" borderId="108" xfId="0" applyNumberFormat="1" applyFont="1" applyFill="1" applyBorder="1" applyAlignment="1">
      <alignment vertical="center" wrapText="1"/>
    </xf>
    <xf numFmtId="4" fontId="4" fillId="13" borderId="85" xfId="0" applyNumberFormat="1" applyFont="1" applyFill="1" applyBorder="1" applyAlignment="1">
      <alignment vertical="center" wrapText="1"/>
    </xf>
    <xf numFmtId="4" fontId="4" fillId="13" borderId="59" xfId="0" applyNumberFormat="1" applyFont="1" applyFill="1" applyBorder="1" applyAlignment="1" applyProtection="1">
      <alignment vertical="center" wrapText="1"/>
      <protection locked="0"/>
    </xf>
    <xf numFmtId="0" fontId="22" fillId="3" borderId="91" xfId="0" applyFont="1" applyFill="1" applyBorder="1" applyAlignment="1" applyProtection="1">
      <alignment horizontal="center" vertical="center" wrapText="1"/>
      <protection locked="0"/>
    </xf>
    <xf numFmtId="0" fontId="14" fillId="0" borderId="65" xfId="0" applyFont="1" applyAlignment="1" applyProtection="1">
      <alignment vertical="center" wrapText="1"/>
      <protection locked="0"/>
    </xf>
    <xf numFmtId="0" fontId="4" fillId="0" borderId="31" xfId="0" applyFont="1" applyBorder="1" applyAlignment="1" applyProtection="1">
      <alignment vertical="center" wrapText="1"/>
      <protection locked="0"/>
    </xf>
    <xf numFmtId="0" fontId="4" fillId="0" borderId="35" xfId="0" applyFont="1" applyBorder="1" applyAlignment="1" applyProtection="1">
      <alignment vertical="center" wrapText="1"/>
      <protection locked="0"/>
    </xf>
    <xf numFmtId="0" fontId="4" fillId="0" borderId="67" xfId="0" applyFont="1" applyBorder="1" applyAlignment="1" applyProtection="1">
      <alignment vertical="center" wrapText="1"/>
      <protection locked="0"/>
    </xf>
    <xf numFmtId="4" fontId="4" fillId="0" borderId="109" xfId="0" applyNumberFormat="1" applyFont="1" applyBorder="1" applyAlignment="1" applyProtection="1">
      <alignment vertical="center" wrapText="1"/>
      <protection locked="0"/>
    </xf>
    <xf numFmtId="4" fontId="4" fillId="2" borderId="10" xfId="0" applyNumberFormat="1" applyFont="1" applyFill="1" applyBorder="1" applyAlignment="1" applyProtection="1">
      <alignment vertical="center" wrapText="1"/>
      <protection locked="0"/>
    </xf>
    <xf numFmtId="4" fontId="4" fillId="0" borderId="10" xfId="0" applyNumberFormat="1" applyFont="1" applyBorder="1" applyAlignment="1" applyProtection="1">
      <alignment vertical="center" wrapText="1"/>
      <protection locked="0"/>
    </xf>
    <xf numFmtId="4" fontId="4" fillId="0" borderId="95" xfId="0" applyNumberFormat="1" applyFont="1" applyBorder="1" applyAlignment="1" applyProtection="1">
      <alignment vertical="center" wrapText="1"/>
      <protection locked="0"/>
    </xf>
    <xf numFmtId="4" fontId="4" fillId="0" borderId="94" xfId="0" applyNumberFormat="1" applyFont="1" applyBorder="1" applyAlignment="1" applyProtection="1">
      <alignment vertical="center" wrapText="1"/>
      <protection locked="0"/>
    </xf>
    <xf numFmtId="4" fontId="44" fillId="2" borderId="10" xfId="0" applyNumberFormat="1" applyFont="1" applyFill="1" applyBorder="1" applyAlignment="1" applyProtection="1">
      <alignment vertical="center" wrapText="1"/>
      <protection locked="0"/>
    </xf>
    <xf numFmtId="4" fontId="4" fillId="2" borderId="94" xfId="0" applyNumberFormat="1" applyFont="1" applyFill="1" applyBorder="1" applyAlignment="1">
      <alignment vertical="center" wrapText="1"/>
    </xf>
    <xf numFmtId="0" fontId="22" fillId="3" borderId="27" xfId="0" applyFont="1" applyFill="1" applyBorder="1" applyAlignment="1" applyProtection="1">
      <alignment horizontal="justify" vertical="center" wrapText="1"/>
      <protection locked="0"/>
    </xf>
    <xf numFmtId="4" fontId="44" fillId="2" borderId="91" xfId="0" applyNumberFormat="1" applyFont="1" applyFill="1" applyBorder="1" applyAlignment="1" applyProtection="1">
      <alignment horizontal="right" vertical="center" wrapText="1"/>
      <protection locked="0"/>
    </xf>
    <xf numFmtId="4" fontId="45" fillId="2" borderId="91" xfId="0" applyNumberFormat="1" applyFont="1" applyFill="1" applyBorder="1" applyAlignment="1">
      <alignment horizontal="right" vertical="center" wrapText="1"/>
    </xf>
    <xf numFmtId="0" fontId="4" fillId="2" borderId="26" xfId="0" applyFont="1" applyFill="1" applyBorder="1" applyAlignment="1" applyProtection="1">
      <alignment vertical="center" wrapText="1"/>
      <protection locked="0"/>
    </xf>
    <xf numFmtId="4" fontId="45" fillId="2" borderId="33" xfId="0" applyNumberFormat="1" applyFont="1" applyFill="1" applyBorder="1" applyAlignment="1">
      <alignment horizontal="right" vertical="center" wrapText="1"/>
    </xf>
    <xf numFmtId="0" fontId="4" fillId="2" borderId="63" xfId="0" applyFont="1" applyFill="1" applyBorder="1" applyAlignment="1" applyProtection="1">
      <alignment horizontal="center" vertical="center" wrapText="1"/>
      <protection locked="0"/>
    </xf>
    <xf numFmtId="0" fontId="4" fillId="0" borderId="63" xfId="0" applyFont="1" applyBorder="1" applyAlignment="1" applyProtection="1">
      <alignment vertical="center"/>
      <protection locked="0"/>
    </xf>
    <xf numFmtId="0" fontId="37" fillId="6" borderId="65" xfId="0" applyFont="1" applyFill="1" applyAlignment="1" applyProtection="1">
      <alignment horizontal="center" vertical="center"/>
      <protection locked="0"/>
    </xf>
    <xf numFmtId="0" fontId="0" fillId="0" borderId="0" xfId="0" applyBorder="1" applyProtection="1">
      <protection locked="0"/>
    </xf>
    <xf numFmtId="0" fontId="42" fillId="9" borderId="65" xfId="0" applyFont="1" applyFill="1" applyAlignment="1" applyProtection="1">
      <alignment horizontal="center" vertical="center"/>
      <protection locked="0"/>
    </xf>
    <xf numFmtId="0" fontId="38" fillId="7" borderId="65" xfId="0" applyFont="1" applyFill="1" applyAlignment="1" applyProtection="1">
      <alignment horizontal="center" vertical="center"/>
      <protection locked="0"/>
    </xf>
    <xf numFmtId="0" fontId="38" fillId="6" borderId="65" xfId="0" applyFont="1" applyFill="1" applyAlignment="1" applyProtection="1">
      <alignment horizontal="center" vertical="center"/>
      <protection locked="0"/>
    </xf>
    <xf numFmtId="0" fontId="40" fillId="8" borderId="94" xfId="0" applyFont="1" applyFill="1" applyBorder="1" applyAlignment="1" applyProtection="1">
      <alignment horizontal="center" vertical="center"/>
      <protection locked="0"/>
    </xf>
    <xf numFmtId="0" fontId="0" fillId="0" borderId="65" xfId="0" applyProtection="1">
      <protection locked="0"/>
    </xf>
    <xf numFmtId="0" fontId="58" fillId="15" borderId="0" xfId="0" applyFont="1" applyFill="1" applyBorder="1" applyAlignment="1" applyProtection="1">
      <alignment horizontal="center"/>
      <protection locked="0"/>
    </xf>
    <xf numFmtId="0" fontId="29" fillId="2" borderId="22" xfId="0" applyFont="1" applyFill="1" applyBorder="1" applyAlignment="1" applyProtection="1">
      <alignment horizontal="center" vertical="center" wrapText="1"/>
      <protection locked="0"/>
    </xf>
    <xf numFmtId="0" fontId="0" fillId="0" borderId="27" xfId="0" applyBorder="1" applyProtection="1">
      <protection locked="0"/>
    </xf>
    <xf numFmtId="0" fontId="0" fillId="0" borderId="23" xfId="0" applyBorder="1" applyProtection="1">
      <protection locked="0"/>
    </xf>
    <xf numFmtId="0" fontId="26" fillId="0" borderId="65" xfId="0" applyFont="1" applyAlignment="1" applyProtection="1">
      <alignment horizontal="center" vertical="center"/>
      <protection locked="0"/>
    </xf>
    <xf numFmtId="0" fontId="26" fillId="2" borderId="22" xfId="0" applyFont="1" applyFill="1" applyBorder="1" applyAlignment="1" applyProtection="1">
      <alignment horizontal="center" vertical="center" wrapText="1"/>
      <protection locked="0"/>
    </xf>
    <xf numFmtId="0" fontId="26" fillId="2" borderId="17" xfId="0" applyFont="1" applyFill="1" applyBorder="1" applyAlignment="1" applyProtection="1">
      <alignment horizontal="center" vertical="center" wrapText="1"/>
      <protection locked="0"/>
    </xf>
    <xf numFmtId="0" fontId="0" fillId="0" borderId="19" xfId="0" applyBorder="1" applyProtection="1">
      <protection locked="0"/>
    </xf>
    <xf numFmtId="0" fontId="0" fillId="0" borderId="18" xfId="0" applyBorder="1" applyProtection="1">
      <protection locked="0"/>
    </xf>
    <xf numFmtId="0" fontId="28" fillId="2" borderId="20" xfId="0" applyFont="1" applyFill="1" applyBorder="1" applyAlignment="1" applyProtection="1">
      <alignment horizontal="center" vertical="center" wrapText="1"/>
      <protection locked="0"/>
    </xf>
    <xf numFmtId="0" fontId="0" fillId="0" borderId="21" xfId="0" applyBorder="1" applyProtection="1">
      <protection locked="0"/>
    </xf>
    <xf numFmtId="14" fontId="26" fillId="2" borderId="21" xfId="0" applyNumberFormat="1" applyFont="1" applyFill="1" applyBorder="1" applyAlignment="1" applyProtection="1">
      <alignment horizontal="center" vertical="center" wrapText="1"/>
      <protection locked="0"/>
    </xf>
    <xf numFmtId="0" fontId="26" fillId="2" borderId="20" xfId="0" applyFont="1" applyFill="1" applyBorder="1" applyAlignment="1" applyProtection="1">
      <alignment horizontal="center" vertical="center" wrapText="1"/>
      <protection locked="0"/>
    </xf>
    <xf numFmtId="0" fontId="26" fillId="2" borderId="24" xfId="0" applyFont="1" applyFill="1" applyBorder="1" applyAlignment="1" applyProtection="1">
      <alignment horizontal="center" vertical="center" wrapText="1"/>
      <protection locked="0"/>
    </xf>
    <xf numFmtId="0" fontId="0" fillId="0" borderId="2" xfId="0" applyBorder="1" applyProtection="1">
      <protection locked="0"/>
    </xf>
    <xf numFmtId="0" fontId="26" fillId="0" borderId="20" xfId="0" applyFont="1" applyBorder="1" applyAlignment="1" applyProtection="1">
      <alignment horizontal="center" vertical="center"/>
      <protection locked="0"/>
    </xf>
    <xf numFmtId="0" fontId="27" fillId="2" borderId="22" xfId="0" applyFont="1" applyFill="1" applyBorder="1" applyAlignment="1" applyProtection="1">
      <alignment horizontal="center" vertical="center" wrapText="1"/>
      <protection locked="0"/>
    </xf>
    <xf numFmtId="14" fontId="26" fillId="2" borderId="25" xfId="0" applyNumberFormat="1" applyFont="1" applyFill="1" applyBorder="1" applyAlignment="1" applyProtection="1">
      <alignment horizontal="center" vertical="center" wrapText="1"/>
      <protection locked="0"/>
    </xf>
    <xf numFmtId="0" fontId="0" fillId="0" borderId="25" xfId="0" applyBorder="1" applyProtection="1">
      <protection locked="0"/>
    </xf>
    <xf numFmtId="0" fontId="26" fillId="2" borderId="1" xfId="0" applyFont="1" applyFill="1" applyBorder="1" applyAlignment="1" applyProtection="1">
      <alignment horizontal="center" vertical="center" wrapText="1"/>
      <protection locked="0"/>
    </xf>
    <xf numFmtId="0" fontId="26" fillId="2" borderId="15" xfId="0" applyFont="1" applyFill="1" applyBorder="1" applyAlignment="1" applyProtection="1">
      <alignment horizontal="center" vertical="center" wrapText="1"/>
      <protection locked="0"/>
    </xf>
    <xf numFmtId="0" fontId="26" fillId="0" borderId="20" xfId="0" applyFont="1" applyBorder="1" applyAlignment="1" applyProtection="1">
      <alignment horizontal="center" vertical="center" wrapText="1"/>
      <protection locked="0"/>
    </xf>
    <xf numFmtId="0" fontId="26" fillId="2" borderId="20" xfId="0" applyFont="1" applyFill="1" applyBorder="1" applyAlignment="1" applyProtection="1">
      <alignment horizontal="left" vertical="center" wrapText="1"/>
      <protection locked="0"/>
    </xf>
    <xf numFmtId="0" fontId="26" fillId="2" borderId="17" xfId="0" applyFont="1" applyFill="1" applyBorder="1" applyAlignment="1" applyProtection="1">
      <alignment horizontal="left" vertical="center" wrapText="1"/>
      <protection locked="0"/>
    </xf>
    <xf numFmtId="0" fontId="26" fillId="2" borderId="1" xfId="0" applyFont="1" applyFill="1" applyBorder="1" applyAlignment="1" applyProtection="1">
      <alignment horizontal="left" vertical="center" wrapText="1"/>
      <protection locked="0"/>
    </xf>
    <xf numFmtId="0" fontId="19" fillId="0" borderId="65" xfId="0" applyFont="1" applyAlignment="1" applyProtection="1">
      <alignment horizontal="center"/>
      <protection locked="0"/>
    </xf>
    <xf numFmtId="0" fontId="19" fillId="0" borderId="65" xfId="0" applyFont="1" applyAlignment="1">
      <alignment horizontal="center"/>
    </xf>
    <xf numFmtId="0" fontId="20" fillId="0" borderId="65" xfId="0" applyFont="1" applyAlignment="1" applyProtection="1">
      <alignment horizontal="center"/>
      <protection locked="0"/>
    </xf>
    <xf numFmtId="0" fontId="20" fillId="0" borderId="65" xfId="0" applyFont="1" applyAlignment="1">
      <alignment horizontal="center" wrapText="1"/>
    </xf>
    <xf numFmtId="0" fontId="21" fillId="3" borderId="17" xfId="0" applyFont="1" applyFill="1" applyBorder="1" applyAlignment="1" applyProtection="1">
      <alignment horizontal="center" vertical="center" wrapText="1"/>
      <protection locked="0"/>
    </xf>
    <xf numFmtId="0" fontId="21" fillId="3" borderId="16" xfId="0" applyFont="1" applyFill="1" applyBorder="1" applyAlignment="1" applyProtection="1">
      <alignment horizontal="center" vertical="center" wrapText="1"/>
      <protection locked="0"/>
    </xf>
    <xf numFmtId="0" fontId="21" fillId="3" borderId="33" xfId="0" applyFont="1" applyFill="1" applyBorder="1" applyAlignment="1" applyProtection="1">
      <alignment horizontal="center" vertical="center" wrapText="1"/>
      <protection locked="0"/>
    </xf>
    <xf numFmtId="0" fontId="19" fillId="2" borderId="65" xfId="0" applyFont="1" applyFill="1" applyAlignment="1">
      <alignment horizontal="center"/>
    </xf>
    <xf numFmtId="0" fontId="19" fillId="2" borderId="65" xfId="0" applyFont="1" applyFill="1" applyAlignment="1" applyProtection="1">
      <alignment horizontal="right" wrapText="1"/>
      <protection locked="0"/>
    </xf>
    <xf numFmtId="0" fontId="22" fillId="3" borderId="62" xfId="0" applyFont="1" applyFill="1" applyBorder="1" applyAlignment="1" applyProtection="1">
      <alignment horizontal="center" vertical="center" wrapText="1"/>
      <protection locked="0"/>
    </xf>
    <xf numFmtId="0" fontId="0" fillId="0" borderId="91" xfId="0" applyBorder="1" applyProtection="1">
      <protection locked="0"/>
    </xf>
    <xf numFmtId="0" fontId="18" fillId="2" borderId="65" xfId="0" applyFont="1" applyFill="1" applyAlignment="1">
      <alignment horizontal="center" wrapText="1"/>
    </xf>
    <xf numFmtId="0" fontId="22" fillId="3" borderId="26" xfId="0" applyFont="1" applyFill="1" applyBorder="1" applyAlignment="1" applyProtection="1">
      <alignment horizontal="center" vertical="center" wrapText="1"/>
      <protection locked="0"/>
    </xf>
    <xf numFmtId="0" fontId="0" fillId="0" borderId="24" xfId="0" applyBorder="1" applyProtection="1">
      <protection locked="0"/>
    </xf>
    <xf numFmtId="0" fontId="22" fillId="3" borderId="22" xfId="0" applyFont="1" applyFill="1" applyBorder="1" applyAlignment="1" applyProtection="1">
      <alignment horizontal="center" vertical="center" wrapText="1"/>
      <protection locked="0"/>
    </xf>
    <xf numFmtId="0" fontId="19" fillId="0" borderId="65" xfId="0" applyFont="1" applyAlignment="1" applyProtection="1">
      <alignment horizontal="center" vertical="center"/>
      <protection locked="0"/>
    </xf>
    <xf numFmtId="0" fontId="0" fillId="0" borderId="1" xfId="0" applyBorder="1" applyProtection="1">
      <protection locked="0"/>
    </xf>
    <xf numFmtId="0" fontId="21" fillId="3" borderId="22" xfId="0" applyFont="1" applyFill="1" applyBorder="1" applyAlignment="1" applyProtection="1">
      <alignment horizontal="center" vertical="center" wrapText="1"/>
      <protection locked="0"/>
    </xf>
    <xf numFmtId="0" fontId="19" fillId="0" borderId="65" xfId="0" applyFont="1" applyAlignment="1" applyProtection="1">
      <alignment horizontal="right" vertical="center"/>
      <protection locked="0"/>
    </xf>
    <xf numFmtId="0" fontId="18" fillId="0" borderId="65" xfId="0" applyFont="1" applyAlignment="1">
      <alignment horizontal="center" vertical="center"/>
    </xf>
    <xf numFmtId="0" fontId="19" fillId="2" borderId="65" xfId="0" applyFont="1" applyFill="1" applyAlignment="1" applyProtection="1">
      <alignment horizontal="center"/>
      <protection locked="0"/>
    </xf>
    <xf numFmtId="0" fontId="19" fillId="2" borderId="65" xfId="0" applyFont="1" applyFill="1" applyAlignment="1" applyProtection="1">
      <alignment horizontal="center" vertical="center"/>
      <protection locked="0"/>
    </xf>
    <xf numFmtId="4" fontId="22" fillId="0" borderId="20" xfId="0" applyNumberFormat="1" applyFont="1" applyBorder="1" applyAlignment="1" applyProtection="1">
      <alignment horizontal="right" vertical="center" wrapText="1"/>
      <protection locked="0"/>
    </xf>
    <xf numFmtId="0" fontId="0" fillId="0" borderId="20" xfId="0" applyBorder="1" applyProtection="1">
      <protection locked="0"/>
    </xf>
    <xf numFmtId="0" fontId="19" fillId="2" borderId="65" xfId="0" applyFont="1" applyFill="1" applyAlignment="1">
      <alignment horizontal="center" vertical="center"/>
    </xf>
    <xf numFmtId="4" fontId="4" fillId="2" borderId="21" xfId="0" applyNumberFormat="1" applyFont="1" applyFill="1" applyBorder="1" applyAlignment="1" applyProtection="1">
      <alignment horizontal="right" vertical="center" wrapText="1"/>
      <protection locked="0"/>
    </xf>
    <xf numFmtId="0" fontId="4" fillId="0" borderId="65" xfId="0" applyFont="1" applyProtection="1">
      <protection locked="0"/>
    </xf>
    <xf numFmtId="0" fontId="19" fillId="0" borderId="20" xfId="0" applyFont="1" applyBorder="1" applyAlignment="1" applyProtection="1">
      <alignment horizontal="center"/>
      <protection locked="0"/>
    </xf>
    <xf numFmtId="0" fontId="21" fillId="0" borderId="22"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19" fillId="0" borderId="16" xfId="0" applyFont="1" applyBorder="1" applyAlignment="1">
      <alignment horizontal="center"/>
    </xf>
    <xf numFmtId="0" fontId="0" fillId="0" borderId="19" xfId="0" applyBorder="1"/>
    <xf numFmtId="0" fontId="19" fillId="0" borderId="20" xfId="0" applyFont="1" applyBorder="1" applyAlignment="1">
      <alignment horizontal="center" vertical="center" wrapText="1"/>
    </xf>
    <xf numFmtId="0" fontId="0" fillId="0" borderId="21" xfId="0" applyBorder="1"/>
    <xf numFmtId="0" fontId="19" fillId="0" borderId="26" xfId="0" applyFont="1" applyBorder="1" applyAlignment="1" applyProtection="1">
      <alignment horizontal="center" vertical="center" wrapText="1"/>
      <protection locked="0"/>
    </xf>
    <xf numFmtId="0" fontId="19" fillId="0" borderId="65" xfId="0" applyFont="1" applyAlignment="1">
      <alignment horizontal="center" vertical="center"/>
    </xf>
    <xf numFmtId="0" fontId="4" fillId="0" borderId="3" xfId="0" applyFont="1" applyBorder="1" applyAlignment="1" applyProtection="1">
      <alignment horizontal="center" vertical="center"/>
      <protection locked="0"/>
    </xf>
    <xf numFmtId="0" fontId="0" fillId="0" borderId="101" xfId="0" applyBorder="1" applyProtection="1">
      <protection locked="0"/>
    </xf>
    <xf numFmtId="0" fontId="0" fillId="0" borderId="8" xfId="0" applyBorder="1" applyProtection="1">
      <protection locked="0"/>
    </xf>
    <xf numFmtId="0" fontId="4" fillId="0" borderId="6" xfId="0" applyFont="1" applyBorder="1" applyAlignment="1" applyProtection="1">
      <alignment horizontal="center" vertical="center"/>
      <protection locked="0"/>
    </xf>
    <xf numFmtId="0" fontId="0" fillId="0" borderId="98" xfId="0" applyBorder="1" applyProtection="1">
      <protection locked="0"/>
    </xf>
    <xf numFmtId="0" fontId="0" fillId="0" borderId="4" xfId="0" applyBorder="1" applyProtection="1">
      <protection locked="0"/>
    </xf>
    <xf numFmtId="0" fontId="4" fillId="0" borderId="3" xfId="0" applyFont="1" applyBorder="1" applyAlignment="1" applyProtection="1">
      <alignment horizontal="center" vertical="center" wrapText="1"/>
      <protection locked="0"/>
    </xf>
    <xf numFmtId="0" fontId="18" fillId="2" borderId="65" xfId="0" applyFont="1" applyFill="1" applyAlignment="1">
      <alignment horizontal="center"/>
    </xf>
    <xf numFmtId="0" fontId="19" fillId="2" borderId="11" xfId="0" applyFont="1" applyFill="1" applyBorder="1" applyAlignment="1">
      <alignment horizontal="center" vertical="center"/>
    </xf>
    <xf numFmtId="0" fontId="0" fillId="0" borderId="11" xfId="0" applyBorder="1"/>
    <xf numFmtId="0" fontId="4" fillId="0" borderId="1" xfId="0" applyFont="1" applyBorder="1" applyAlignment="1" applyProtection="1">
      <alignment horizontal="center" vertical="center" wrapText="1"/>
      <protection locked="0"/>
    </xf>
    <xf numFmtId="0" fontId="22" fillId="3" borderId="17" xfId="0" applyFont="1" applyFill="1" applyBorder="1" applyAlignment="1" applyProtection="1">
      <alignment horizontal="center" vertical="center" wrapText="1"/>
      <protection locked="0"/>
    </xf>
    <xf numFmtId="0" fontId="0" fillId="0" borderId="15" xfId="0" applyBorder="1" applyProtection="1">
      <protection locked="0"/>
    </xf>
    <xf numFmtId="0" fontId="4" fillId="0" borderId="4" xfId="0" applyFont="1" applyBorder="1" applyAlignment="1" applyProtection="1">
      <alignment horizontal="center" vertical="center" wrapText="1"/>
      <protection locked="0"/>
    </xf>
    <xf numFmtId="0" fontId="0" fillId="0" borderId="14" xfId="0" applyBorder="1" applyProtection="1">
      <protection locked="0"/>
    </xf>
    <xf numFmtId="0" fontId="4" fillId="0" borderId="2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04" xfId="0" applyFont="1" applyBorder="1" applyAlignment="1" applyProtection="1">
      <alignment horizontal="center" vertical="center" wrapText="1"/>
      <protection locked="0"/>
    </xf>
    <xf numFmtId="0" fontId="0" fillId="0" borderId="76" xfId="0" applyBorder="1" applyProtection="1">
      <protection locked="0"/>
    </xf>
    <xf numFmtId="0" fontId="4" fillId="0" borderId="17" xfId="0" applyFont="1" applyBorder="1" applyAlignment="1" applyProtection="1">
      <alignment horizontal="center" vertical="center" wrapText="1"/>
      <protection locked="0"/>
    </xf>
    <xf numFmtId="0" fontId="19" fillId="2" borderId="86" xfId="0" applyFont="1" applyFill="1" applyBorder="1" applyAlignment="1">
      <alignment horizontal="center" wrapText="1"/>
    </xf>
    <xf numFmtId="0" fontId="0" fillId="0" borderId="86" xfId="0" applyBorder="1"/>
    <xf numFmtId="0" fontId="20" fillId="2" borderId="65" xfId="0" applyFont="1" applyFill="1" applyAlignment="1">
      <alignment horizontal="center"/>
    </xf>
    <xf numFmtId="0" fontId="3" fillId="0" borderId="0" xfId="0" applyFont="1" applyBorder="1" applyProtection="1">
      <protection locked="0"/>
    </xf>
    <xf numFmtId="0" fontId="22" fillId="3" borderId="24" xfId="0" applyFont="1" applyFill="1" applyBorder="1" applyAlignment="1" applyProtection="1">
      <alignment horizontal="center" vertical="center" wrapText="1"/>
      <protection locked="0"/>
    </xf>
    <xf numFmtId="0" fontId="19" fillId="0" borderId="6" xfId="0" applyFont="1" applyBorder="1" applyAlignment="1" applyProtection="1">
      <alignment vertical="center" wrapText="1"/>
      <protection locked="0"/>
    </xf>
    <xf numFmtId="4" fontId="44" fillId="2" borderId="63" xfId="0" applyNumberFormat="1" applyFont="1" applyFill="1" applyBorder="1" applyAlignment="1" applyProtection="1">
      <alignment horizontal="center"/>
      <protection locked="0"/>
    </xf>
    <xf numFmtId="0" fontId="0" fillId="0" borderId="88" xfId="0" applyBorder="1" applyProtection="1">
      <protection locked="0"/>
    </xf>
    <xf numFmtId="0" fontId="0" fillId="0" borderId="89" xfId="0" applyBorder="1" applyProtection="1">
      <protection locked="0"/>
    </xf>
    <xf numFmtId="0" fontId="44" fillId="2" borderId="92" xfId="0" applyFont="1" applyFill="1" applyBorder="1" applyAlignment="1" applyProtection="1">
      <alignment horizontal="center"/>
      <protection locked="0"/>
    </xf>
    <xf numFmtId="0" fontId="0" fillId="0" borderId="10" xfId="0" applyBorder="1" applyProtection="1">
      <protection locked="0"/>
    </xf>
    <xf numFmtId="0" fontId="0" fillId="0" borderId="93" xfId="0" applyBorder="1" applyProtection="1">
      <protection locked="0"/>
    </xf>
    <xf numFmtId="4" fontId="44" fillId="2" borderId="92" xfId="0" applyNumberFormat="1" applyFont="1" applyFill="1" applyBorder="1" applyAlignment="1" applyProtection="1">
      <alignment horizontal="center"/>
      <protection locked="0"/>
    </xf>
    <xf numFmtId="0" fontId="18" fillId="2" borderId="48" xfId="0" applyFont="1" applyFill="1" applyBorder="1" applyAlignment="1">
      <alignment horizontal="center" vertical="center"/>
    </xf>
    <xf numFmtId="0" fontId="0" fillId="0" borderId="61" xfId="0" applyBorder="1"/>
    <xf numFmtId="0" fontId="33" fillId="0" borderId="47" xfId="0" applyFont="1" applyBorder="1" applyAlignment="1" applyProtection="1">
      <alignment horizontal="right"/>
      <protection locked="0"/>
    </xf>
    <xf numFmtId="0" fontId="0" fillId="0" borderId="60" xfId="0" applyBorder="1" applyProtection="1">
      <protection locked="0"/>
    </xf>
    <xf numFmtId="0" fontId="44" fillId="2" borderId="63" xfId="0" applyFont="1" applyFill="1" applyBorder="1" applyAlignment="1" applyProtection="1">
      <alignment horizontal="center"/>
      <protection locked="0"/>
    </xf>
    <xf numFmtId="0" fontId="18" fillId="0" borderId="48" xfId="0" applyFont="1" applyBorder="1" applyAlignment="1" applyProtection="1">
      <alignment horizontal="center" vertical="center" wrapText="1"/>
      <protection locked="0"/>
    </xf>
    <xf numFmtId="0" fontId="0" fillId="0" borderId="61" xfId="0" applyBorder="1" applyProtection="1">
      <protection locked="0"/>
    </xf>
    <xf numFmtId="0" fontId="34" fillId="0" borderId="65" xfId="0" applyFont="1" applyAlignment="1">
      <alignment horizontal="center"/>
    </xf>
    <xf numFmtId="0" fontId="1" fillId="0" borderId="0" xfId="0" applyFont="1" applyBorder="1" applyProtection="1">
      <protection locked="0"/>
    </xf>
    <xf numFmtId="0" fontId="54" fillId="3" borderId="22" xfId="0" applyFont="1" applyFill="1" applyBorder="1" applyAlignment="1" applyProtection="1">
      <alignment horizontal="center" vertical="center" wrapText="1"/>
      <protection locked="0"/>
    </xf>
    <xf numFmtId="0" fontId="1" fillId="0" borderId="65" xfId="0" applyFont="1" applyAlignment="1">
      <alignment horizontal="left"/>
    </xf>
    <xf numFmtId="0" fontId="1" fillId="0" borderId="0" xfId="0" applyFont="1" applyBorder="1" applyAlignment="1" applyProtection="1">
      <alignment horizontal="left"/>
      <protection locked="0"/>
    </xf>
    <xf numFmtId="0" fontId="1" fillId="0" borderId="65" xfId="0" applyFont="1" applyAlignment="1" applyProtection="1">
      <alignment horizontal="center" vertical="center" wrapText="1"/>
      <protection locked="0"/>
    </xf>
    <xf numFmtId="0" fontId="52" fillId="3" borderId="22" xfId="0" applyFont="1" applyFill="1" applyBorder="1" applyAlignment="1" applyProtection="1">
      <alignment horizontal="center" vertical="center" wrapText="1"/>
      <protection locked="0"/>
    </xf>
    <xf numFmtId="0" fontId="51" fillId="0" borderId="65" xfId="0" applyFont="1" applyAlignment="1" applyProtection="1">
      <alignment horizontal="left" vertical="center"/>
      <protection locked="0"/>
    </xf>
    <xf numFmtId="0" fontId="1" fillId="0" borderId="65" xfId="0" applyFont="1" applyAlignment="1" applyProtection="1">
      <alignment horizontal="left" vertical="center" wrapText="1"/>
      <protection locked="0"/>
    </xf>
    <xf numFmtId="0" fontId="52" fillId="0" borderId="65" xfId="0" applyFont="1" applyAlignment="1" applyProtection="1">
      <alignment horizontal="justify" vertical="center" wrapText="1"/>
      <protection locked="0"/>
    </xf>
    <xf numFmtId="0" fontId="52" fillId="0" borderId="88" xfId="0" applyFont="1" applyBorder="1" applyAlignment="1" applyProtection="1">
      <alignment horizontal="justify" vertical="center" wrapText="1"/>
      <protection locked="0"/>
    </xf>
    <xf numFmtId="0" fontId="52" fillId="0" borderId="65" xfId="0" applyFont="1" applyAlignment="1" applyProtection="1">
      <alignment horizontal="left" vertical="center" wrapText="1"/>
      <protection locked="0"/>
    </xf>
    <xf numFmtId="0" fontId="34" fillId="0" borderId="65" xfId="0" applyFont="1" applyAlignment="1" applyProtection="1">
      <alignment horizontal="left" vertical="center"/>
      <protection locked="0"/>
    </xf>
    <xf numFmtId="0" fontId="49" fillId="0" borderId="65" xfId="0" applyFont="1" applyAlignment="1" applyProtection="1">
      <alignment horizontal="left" vertical="center" wrapText="1"/>
      <protection locked="0"/>
    </xf>
    <xf numFmtId="0" fontId="1" fillId="0" borderId="65" xfId="0" applyFont="1" applyAlignment="1" applyProtection="1">
      <alignment vertical="center" wrapText="1"/>
      <protection locked="0"/>
    </xf>
    <xf numFmtId="0" fontId="54" fillId="0" borderId="65" xfId="0" applyFont="1" applyAlignment="1" applyProtection="1">
      <alignment horizontal="center" vertical="center" wrapText="1"/>
      <protection locked="0"/>
    </xf>
    <xf numFmtId="0" fontId="1" fillId="0" borderId="65" xfId="0" applyFont="1" applyAlignment="1" applyProtection="1">
      <alignment horizontal="left" vertical="center"/>
      <protection locked="0"/>
    </xf>
    <xf numFmtId="0" fontId="49" fillId="0" borderId="65" xfId="0" applyFont="1" applyAlignment="1" applyProtection="1">
      <alignment horizontal="center" vertical="center" wrapText="1"/>
      <protection locked="0"/>
    </xf>
    <xf numFmtId="0" fontId="34" fillId="0" borderId="65" xfId="0" applyFont="1" applyAlignment="1" applyProtection="1">
      <alignment horizontal="center" vertical="center" wrapText="1"/>
      <protection locked="0"/>
    </xf>
    <xf numFmtId="0" fontId="34" fillId="0" borderId="65" xfId="0" applyFont="1" applyAlignment="1" applyProtection="1">
      <alignment horizontal="left" vertical="center" wrapText="1"/>
      <protection locked="0"/>
    </xf>
    <xf numFmtId="0" fontId="52" fillId="0" borderId="65" xfId="0" applyFont="1" applyAlignment="1" applyProtection="1">
      <alignment vertical="center" wrapText="1"/>
      <protection locked="0"/>
    </xf>
    <xf numFmtId="0" fontId="0" fillId="0" borderId="0" xfId="0" applyBorder="1" applyAlignment="1" applyProtection="1">
      <alignment horizontal="left"/>
      <protection locked="0"/>
    </xf>
    <xf numFmtId="0" fontId="52" fillId="0" borderId="65" xfId="0" applyFont="1" applyAlignment="1" applyProtection="1">
      <alignment horizontal="center" vertical="center" wrapText="1"/>
      <protection locked="0"/>
    </xf>
    <xf numFmtId="0" fontId="52" fillId="0" borderId="65" xfId="0" applyFont="1" applyAlignment="1" applyProtection="1">
      <alignment horizontal="left" vertical="center"/>
      <protection locked="0"/>
    </xf>
    <xf numFmtId="0" fontId="34" fillId="0" borderId="65" xfId="0" applyFont="1" applyAlignment="1" applyProtection="1">
      <alignment vertical="center" wrapText="1"/>
      <protection locked="0"/>
    </xf>
    <xf numFmtId="0" fontId="49" fillId="0" borderId="65" xfId="0" applyFont="1" applyAlignment="1" applyProtection="1">
      <alignment vertical="center" wrapText="1"/>
      <protection locked="0"/>
    </xf>
    <xf numFmtId="0" fontId="49" fillId="0" borderId="65" xfId="0" applyFont="1" applyAlignment="1" applyProtection="1">
      <alignment horizontal="left" wrapText="1"/>
      <protection locked="0"/>
    </xf>
    <xf numFmtId="0" fontId="49" fillId="0" borderId="65" xfId="0" applyFont="1" applyAlignment="1">
      <alignment horizontal="center" wrapText="1"/>
    </xf>
    <xf numFmtId="0" fontId="56" fillId="0" borderId="65" xfId="0" applyFont="1" applyAlignment="1" applyProtection="1">
      <alignment horizontal="left" vertical="center" wrapText="1"/>
      <protection locked="0"/>
    </xf>
    <xf numFmtId="0" fontId="54" fillId="0" borderId="102" xfId="0" applyFont="1" applyBorder="1" applyAlignment="1" applyProtection="1">
      <alignment horizontal="left" vertical="center" wrapText="1"/>
      <protection locked="0"/>
    </xf>
    <xf numFmtId="0" fontId="54" fillId="0" borderId="106" xfId="0" applyFont="1" applyBorder="1" applyAlignment="1" applyProtection="1">
      <alignment horizontal="left" vertical="center" wrapText="1"/>
      <protection locked="0"/>
    </xf>
    <xf numFmtId="0" fontId="54" fillId="0" borderId="103" xfId="0" applyFont="1" applyBorder="1" applyAlignment="1" applyProtection="1">
      <alignment horizontal="left" vertical="center" wrapText="1"/>
      <protection locked="0"/>
    </xf>
    <xf numFmtId="0" fontId="54" fillId="0" borderId="65" xfId="0" applyFont="1" applyAlignment="1" applyProtection="1">
      <alignment horizontal="left" vertical="center" wrapText="1"/>
      <protection locked="0"/>
    </xf>
    <xf numFmtId="0" fontId="11" fillId="2" borderId="65" xfId="0" applyFont="1" applyFill="1" applyAlignment="1" applyProtection="1">
      <alignment horizontal="center"/>
      <protection locked="0"/>
    </xf>
    <xf numFmtId="0" fontId="12" fillId="2" borderId="65" xfId="0" applyFont="1" applyFill="1" applyAlignment="1">
      <alignment horizontal="center"/>
    </xf>
    <xf numFmtId="0" fontId="9" fillId="2" borderId="65" xfId="0" applyFont="1" applyFill="1" applyAlignment="1">
      <alignment horizontal="center"/>
    </xf>
    <xf numFmtId="14" fontId="11" fillId="2" borderId="22" xfId="0" applyNumberFormat="1" applyFont="1" applyFill="1" applyBorder="1" applyAlignment="1" applyProtection="1">
      <alignment horizontal="center"/>
      <protection locked="0"/>
    </xf>
    <xf numFmtId="14" fontId="11" fillId="0" borderId="22" xfId="0" applyNumberFormat="1" applyFont="1" applyBorder="1" applyAlignment="1" applyProtection="1">
      <alignment horizontal="center"/>
      <protection locked="0"/>
    </xf>
    <xf numFmtId="14" fontId="11" fillId="0" borderId="23" xfId="0" applyNumberFormat="1" applyFont="1" applyBorder="1" applyAlignment="1" applyProtection="1">
      <alignment horizontal="center"/>
      <protection locked="0"/>
    </xf>
    <xf numFmtId="14" fontId="11" fillId="0" borderId="26" xfId="0" applyNumberFormat="1" applyFont="1" applyBorder="1" applyAlignment="1" applyProtection="1">
      <alignment horizontal="center"/>
      <protection locked="0"/>
    </xf>
    <xf numFmtId="14" fontId="34" fillId="2" borderId="22" xfId="0" applyNumberFormat="1" applyFont="1" applyFill="1" applyBorder="1" applyAlignment="1" applyProtection="1">
      <alignment horizontal="center"/>
      <protection locked="0"/>
    </xf>
    <xf numFmtId="0" fontId="11" fillId="0" borderId="22" xfId="0" applyFont="1" applyBorder="1" applyAlignment="1" applyProtection="1">
      <alignment horizontal="center"/>
      <protection locked="0"/>
    </xf>
    <xf numFmtId="14" fontId="11" fillId="0" borderId="17" xfId="0" applyNumberFormat="1" applyFont="1" applyBorder="1" applyAlignment="1" applyProtection="1">
      <alignment horizontal="center"/>
      <protection locked="0"/>
    </xf>
    <xf numFmtId="14" fontId="11" fillId="0" borderId="18" xfId="0" applyNumberFormat="1" applyFont="1" applyBorder="1" applyAlignment="1" applyProtection="1">
      <alignment horizontal="center"/>
      <protection locked="0"/>
    </xf>
    <xf numFmtId="14" fontId="11" fillId="0" borderId="104" xfId="0" applyNumberFormat="1" applyFont="1" applyBorder="1" applyAlignment="1" applyProtection="1">
      <alignment horizontal="center"/>
      <protection locked="0"/>
    </xf>
    <xf numFmtId="0" fontId="19" fillId="0" borderId="65" xfId="0" applyFont="1" applyBorder="1" applyAlignment="1" applyProtection="1">
      <alignment wrapText="1"/>
      <protection locked="0"/>
    </xf>
    <xf numFmtId="0" fontId="4" fillId="0" borderId="65" xfId="0" applyFont="1" applyBorder="1" applyAlignment="1" applyProtection="1">
      <alignment horizontal="left" wrapText="1"/>
      <protection locked="0"/>
    </xf>
    <xf numFmtId="3" fontId="4" fillId="0" borderId="65" xfId="0" applyNumberFormat="1" applyFont="1" applyBorder="1" applyAlignment="1" applyProtection="1">
      <alignment horizontal="left" wrapText="1"/>
      <protection locked="0"/>
    </xf>
    <xf numFmtId="0" fontId="19" fillId="0" borderId="65" xfId="0" applyFont="1" applyBorder="1" applyAlignment="1" applyProtection="1">
      <alignment horizontal="left" wrapText="1"/>
      <protection locked="0"/>
    </xf>
    <xf numFmtId="0" fontId="19" fillId="0" borderId="72" xfId="0" applyFont="1" applyBorder="1" applyAlignment="1" applyProtection="1">
      <alignment wrapText="1"/>
      <protection locked="0"/>
    </xf>
    <xf numFmtId="0" fontId="4" fillId="0" borderId="35" xfId="0" applyFont="1" applyBorder="1" applyAlignment="1" applyProtection="1">
      <alignment wrapText="1"/>
      <protection locked="0"/>
    </xf>
    <xf numFmtId="0" fontId="4" fillId="0" borderId="65" xfId="0" applyFont="1" applyBorder="1" applyAlignment="1" applyProtection="1">
      <alignment wrapText="1"/>
      <protection locked="0"/>
    </xf>
    <xf numFmtId="3" fontId="4" fillId="0" borderId="65" xfId="0" applyNumberFormat="1" applyFont="1" applyBorder="1" applyAlignment="1" applyProtection="1">
      <alignment wrapText="1"/>
      <protection locked="0"/>
    </xf>
    <xf numFmtId="0" fontId="4" fillId="0" borderId="15" xfId="0" applyFont="1" applyBorder="1" applyAlignment="1" applyProtection="1">
      <alignment wrapText="1"/>
      <protection locked="0"/>
    </xf>
    <xf numFmtId="0" fontId="4" fillId="0" borderId="15" xfId="0" applyFont="1" applyBorder="1" applyAlignment="1" applyProtection="1">
      <alignment horizontal="left" wrapText="1"/>
      <protection locked="0"/>
    </xf>
    <xf numFmtId="0" fontId="4" fillId="0" borderId="15" xfId="0" applyFont="1" applyBorder="1" applyAlignment="1" applyProtection="1">
      <alignment horizontal="left" vertical="center" wrapText="1"/>
      <protection locked="0"/>
    </xf>
    <xf numFmtId="0" fontId="19" fillId="0" borderId="15" xfId="0" applyFont="1" applyBorder="1" applyAlignment="1" applyProtection="1">
      <alignment wrapText="1"/>
      <protection locked="0"/>
    </xf>
    <xf numFmtId="0" fontId="19" fillId="0" borderId="19" xfId="0" applyFont="1" applyBorder="1" applyAlignment="1" applyProtection="1">
      <alignment wrapText="1"/>
      <protection locked="0"/>
    </xf>
    <xf numFmtId="0" fontId="19" fillId="0" borderId="114" xfId="0" applyFont="1" applyBorder="1" applyAlignment="1" applyProtection="1">
      <alignment wrapText="1"/>
      <protection locked="0"/>
    </xf>
    <xf numFmtId="0" fontId="4" fillId="0" borderId="116" xfId="0" applyFont="1" applyBorder="1" applyAlignment="1" applyProtection="1">
      <alignment wrapText="1"/>
      <protection locked="0"/>
    </xf>
    <xf numFmtId="4" fontId="4" fillId="0" borderId="15" xfId="1" applyNumberFormat="1" applyFont="1" applyBorder="1" applyAlignment="1">
      <alignment wrapText="1"/>
    </xf>
    <xf numFmtId="4" fontId="4" fillId="0" borderId="15" xfId="0" applyNumberFormat="1" applyFont="1" applyBorder="1" applyAlignment="1">
      <alignment wrapText="1"/>
    </xf>
    <xf numFmtId="4" fontId="4" fillId="0" borderId="15" xfId="2" applyNumberFormat="1" applyFont="1" applyBorder="1" applyAlignment="1">
      <alignment wrapText="1"/>
    </xf>
    <xf numFmtId="4" fontId="4" fillId="0" borderId="15" xfId="0" applyNumberFormat="1" applyFont="1" applyBorder="1" applyAlignment="1" applyProtection="1">
      <alignment wrapText="1"/>
      <protection locked="0"/>
    </xf>
    <xf numFmtId="4" fontId="4" fillId="0" borderId="15" xfId="1" applyNumberFormat="1" applyFont="1" applyBorder="1" applyAlignment="1" applyProtection="1">
      <alignment wrapText="1"/>
      <protection locked="0"/>
    </xf>
    <xf numFmtId="4" fontId="4" fillId="0" borderId="20" xfId="1" applyNumberFormat="1" applyFont="1" applyBorder="1" applyAlignment="1">
      <alignment wrapText="1"/>
    </xf>
    <xf numFmtId="4" fontId="4" fillId="0" borderId="20" xfId="0" applyNumberFormat="1" applyFont="1" applyBorder="1" applyAlignment="1">
      <alignment wrapText="1"/>
    </xf>
    <xf numFmtId="4" fontId="4" fillId="0" borderId="20" xfId="2" applyNumberFormat="1" applyFont="1" applyBorder="1" applyAlignment="1">
      <alignment wrapText="1"/>
    </xf>
    <xf numFmtId="4" fontId="4" fillId="0" borderId="20" xfId="0" applyNumberFormat="1" applyFont="1" applyBorder="1" applyAlignment="1" applyProtection="1">
      <alignment wrapText="1"/>
      <protection locked="0"/>
    </xf>
    <xf numFmtId="4" fontId="4" fillId="0" borderId="20" xfId="1" applyNumberFormat="1" applyFont="1" applyBorder="1" applyAlignment="1" applyProtection="1">
      <alignment wrapText="1"/>
      <protection locked="0"/>
    </xf>
    <xf numFmtId="0" fontId="4" fillId="0" borderId="20" xfId="0" applyFont="1" applyBorder="1" applyAlignment="1" applyProtection="1">
      <alignment wrapText="1"/>
      <protection locked="0"/>
    </xf>
    <xf numFmtId="0" fontId="4" fillId="0" borderId="19" xfId="0" applyFont="1" applyBorder="1" applyAlignment="1" applyProtection="1">
      <alignment wrapText="1"/>
      <protection locked="0"/>
    </xf>
    <xf numFmtId="0" fontId="4" fillId="0" borderId="18" xfId="0" applyFont="1" applyBorder="1" applyAlignment="1" applyProtection="1">
      <alignment wrapText="1"/>
      <protection locked="0"/>
    </xf>
    <xf numFmtId="0" fontId="19" fillId="0" borderId="16" xfId="0" applyFont="1" applyBorder="1" applyAlignment="1" applyProtection="1">
      <alignment wrapText="1"/>
      <protection locked="0"/>
    </xf>
    <xf numFmtId="0" fontId="19" fillId="0" borderId="26" xfId="0" applyFont="1" applyBorder="1" applyAlignment="1" applyProtection="1">
      <alignment wrapText="1"/>
      <protection locked="0"/>
    </xf>
    <xf numFmtId="14" fontId="19" fillId="0" borderId="26" xfId="0" applyNumberFormat="1" applyFont="1" applyBorder="1" applyAlignment="1" applyProtection="1">
      <alignment horizontal="center" wrapText="1"/>
      <protection locked="0"/>
    </xf>
    <xf numFmtId="14" fontId="19" fillId="0" borderId="62" xfId="0" applyNumberFormat="1" applyFont="1" applyBorder="1" applyAlignment="1" applyProtection="1">
      <alignment horizontal="center" wrapText="1"/>
      <protection locked="0"/>
    </xf>
    <xf numFmtId="0" fontId="4" fillId="0" borderId="27" xfId="0" applyFont="1" applyBorder="1" applyAlignment="1" applyProtection="1">
      <alignment wrapText="1"/>
      <protection locked="0"/>
    </xf>
    <xf numFmtId="3" fontId="19" fillId="0" borderId="65" xfId="0" applyNumberFormat="1" applyFont="1" applyBorder="1" applyAlignment="1" applyProtection="1">
      <alignment wrapText="1"/>
      <protection locked="0"/>
    </xf>
    <xf numFmtId="4" fontId="19" fillId="0" borderId="26" xfId="2" applyNumberFormat="1" applyFont="1" applyBorder="1" applyAlignment="1">
      <alignment wrapText="1"/>
    </xf>
    <xf numFmtId="4" fontId="19" fillId="0" borderId="62" xfId="2" applyNumberFormat="1" applyFont="1" applyBorder="1" applyAlignment="1">
      <alignment wrapText="1"/>
    </xf>
    <xf numFmtId="3" fontId="19" fillId="0" borderId="27" xfId="0" applyNumberFormat="1" applyFont="1" applyBorder="1" applyAlignment="1" applyProtection="1">
      <alignment wrapText="1"/>
      <protection locked="0"/>
    </xf>
    <xf numFmtId="4" fontId="4" fillId="0" borderId="26" xfId="0" applyNumberFormat="1" applyFont="1" applyBorder="1" applyAlignment="1" applyProtection="1">
      <alignment wrapText="1"/>
      <protection locked="0"/>
    </xf>
    <xf numFmtId="4" fontId="4" fillId="0" borderId="62" xfId="0" applyNumberFormat="1" applyFont="1" applyBorder="1" applyAlignment="1" applyProtection="1">
      <alignment wrapText="1"/>
      <protection locked="0"/>
    </xf>
    <xf numFmtId="4" fontId="19" fillId="0" borderId="26" xfId="0" applyNumberFormat="1" applyFont="1" applyBorder="1" applyAlignment="1">
      <alignment wrapText="1"/>
    </xf>
    <xf numFmtId="4" fontId="19" fillId="0" borderId="62" xfId="0" applyNumberFormat="1" applyFont="1" applyBorder="1" applyAlignment="1">
      <alignment wrapText="1"/>
    </xf>
    <xf numFmtId="3" fontId="19" fillId="0" borderId="26" xfId="0" applyNumberFormat="1" applyFont="1" applyBorder="1" applyAlignment="1" applyProtection="1">
      <alignment wrapText="1"/>
      <protection locked="0"/>
    </xf>
    <xf numFmtId="4" fontId="19" fillId="0" borderId="26" xfId="1" applyNumberFormat="1" applyFont="1" applyBorder="1" applyAlignment="1">
      <alignment wrapText="1"/>
    </xf>
    <xf numFmtId="4" fontId="19" fillId="0" borderId="26" xfId="1" applyNumberFormat="1" applyFont="1" applyBorder="1" applyAlignment="1" applyProtection="1">
      <alignment wrapText="1"/>
      <protection locked="0"/>
    </xf>
    <xf numFmtId="4" fontId="19" fillId="0" borderId="15" xfId="1" applyNumberFormat="1" applyFont="1" applyBorder="1" applyAlignment="1">
      <alignment wrapText="1"/>
    </xf>
    <xf numFmtId="4" fontId="19" fillId="0" borderId="62" xfId="1" applyNumberFormat="1" applyFont="1" applyBorder="1" applyAlignment="1">
      <alignment wrapText="1"/>
    </xf>
    <xf numFmtId="4" fontId="19" fillId="0" borderId="62" xfId="1" applyNumberFormat="1" applyFont="1" applyBorder="1" applyAlignment="1" applyProtection="1">
      <alignment wrapText="1"/>
      <protection locked="0"/>
    </xf>
    <xf numFmtId="2" fontId="4" fillId="0" borderId="20" xfId="0" applyNumberFormat="1" applyFont="1" applyBorder="1" applyAlignment="1" applyProtection="1">
      <alignment wrapText="1"/>
      <protection locked="0"/>
    </xf>
    <xf numFmtId="4" fontId="4" fillId="0" borderId="20" xfId="0" applyNumberFormat="1" applyFont="1" applyBorder="1" applyAlignment="1" applyProtection="1">
      <alignment horizontal="right" wrapText="1"/>
      <protection locked="0"/>
    </xf>
    <xf numFmtId="4" fontId="19" fillId="0" borderId="20" xfId="1" applyNumberFormat="1" applyFont="1" applyBorder="1" applyAlignment="1">
      <alignment wrapText="1"/>
    </xf>
    <xf numFmtId="0" fontId="4" fillId="0" borderId="115" xfId="0" applyFont="1" applyBorder="1" applyProtection="1">
      <protection locked="0"/>
    </xf>
    <xf numFmtId="0" fontId="4" fillId="0" borderId="35" xfId="0" applyFont="1" applyBorder="1" applyProtection="1">
      <protection locked="0"/>
    </xf>
    <xf numFmtId="0" fontId="19" fillId="0" borderId="72" xfId="0" applyFont="1" applyBorder="1" applyProtection="1">
      <protection locked="0"/>
    </xf>
    <xf numFmtId="4" fontId="4" fillId="0" borderId="94" xfId="0" applyNumberFormat="1" applyFont="1" applyBorder="1" applyProtection="1">
      <protection locked="0"/>
    </xf>
    <xf numFmtId="0" fontId="24" fillId="0" borderId="35" xfId="0" applyFont="1" applyBorder="1" applyAlignment="1" applyProtection="1">
      <alignment wrapText="1"/>
      <protection locked="0"/>
    </xf>
    <xf numFmtId="0" fontId="4" fillId="0" borderId="97" xfId="0" applyFont="1" applyBorder="1" applyProtection="1">
      <protection locked="0"/>
    </xf>
    <xf numFmtId="0" fontId="19" fillId="0" borderId="73" xfId="0" applyFont="1" applyBorder="1" applyProtection="1">
      <protection locked="0"/>
    </xf>
    <xf numFmtId="0" fontId="4" fillId="0" borderId="110" xfId="0" applyFont="1" applyBorder="1" applyProtection="1">
      <protection locked="0"/>
    </xf>
    <xf numFmtId="0" fontId="19" fillId="0" borderId="120" xfId="0" applyFont="1" applyBorder="1" applyAlignment="1" applyProtection="1">
      <alignment wrapText="1"/>
      <protection locked="0"/>
    </xf>
    <xf numFmtId="0" fontId="4" fillId="0" borderId="102" xfId="0" applyFont="1" applyBorder="1" applyProtection="1">
      <protection locked="0"/>
    </xf>
    <xf numFmtId="0" fontId="24" fillId="0" borderId="97" xfId="0" applyFont="1" applyBorder="1" applyAlignment="1" applyProtection="1">
      <alignment wrapText="1"/>
      <protection locked="0"/>
    </xf>
    <xf numFmtId="0" fontId="19" fillId="0" borderId="102" xfId="0" applyFont="1" applyBorder="1" applyAlignment="1" applyProtection="1">
      <alignment wrapText="1"/>
      <protection locked="0"/>
    </xf>
    <xf numFmtId="0" fontId="19" fillId="0" borderId="102" xfId="0" applyFont="1" applyBorder="1" applyProtection="1">
      <protection locked="0"/>
    </xf>
    <xf numFmtId="0" fontId="19" fillId="0" borderId="113" xfId="0" applyFont="1" applyBorder="1" applyProtection="1">
      <protection locked="0"/>
    </xf>
    <xf numFmtId="14" fontId="19" fillId="0" borderId="111" xfId="0" applyNumberFormat="1" applyFont="1" applyBorder="1" applyAlignment="1" applyProtection="1">
      <alignment horizontal="center"/>
      <protection locked="0"/>
    </xf>
    <xf numFmtId="4" fontId="4" fillId="0" borderId="121" xfId="0" applyNumberFormat="1" applyFont="1" applyBorder="1" applyProtection="1">
      <protection locked="0"/>
    </xf>
    <xf numFmtId="4" fontId="19" fillId="0" borderId="112" xfId="0" applyNumberFormat="1" applyFont="1" applyBorder="1"/>
    <xf numFmtId="4" fontId="24" fillId="0" borderId="94" xfId="0" applyNumberFormat="1" applyFont="1" applyBorder="1"/>
    <xf numFmtId="4" fontId="4" fillId="0" borderId="94" xfId="0" applyNumberFormat="1" applyFont="1" applyBorder="1"/>
    <xf numFmtId="4" fontId="19" fillId="0" borderId="112" xfId="0" applyNumberFormat="1" applyFont="1" applyBorder="1" applyProtection="1">
      <protection locked="0"/>
    </xf>
    <xf numFmtId="4" fontId="19" fillId="0" borderId="122" xfId="0" applyNumberFormat="1" applyFont="1" applyBorder="1"/>
    <xf numFmtId="14" fontId="19" fillId="0" borderId="117" xfId="0" applyNumberFormat="1" applyFont="1" applyBorder="1" applyAlignment="1" applyProtection="1">
      <alignment horizontal="center"/>
      <protection locked="0"/>
    </xf>
    <xf numFmtId="4" fontId="4" fillId="0" borderId="118" xfId="0" applyNumberFormat="1" applyFont="1" applyBorder="1"/>
    <xf numFmtId="4" fontId="4" fillId="0" borderId="20" xfId="0" applyNumberFormat="1" applyFont="1" applyBorder="1"/>
    <xf numFmtId="4" fontId="4" fillId="0" borderId="20" xfId="0" applyNumberFormat="1" applyFont="1" applyBorder="1" applyProtection="1">
      <protection locked="0"/>
    </xf>
    <xf numFmtId="4" fontId="19" fillId="0" borderId="84" xfId="0" applyNumberFormat="1" applyFont="1" applyBorder="1"/>
    <xf numFmtId="4" fontId="24" fillId="0" borderId="20" xfId="0" applyNumberFormat="1" applyFont="1" applyBorder="1"/>
    <xf numFmtId="4" fontId="19" fillId="0" borderId="84" xfId="0" applyNumberFormat="1" applyFont="1" applyBorder="1" applyProtection="1">
      <protection locked="0"/>
    </xf>
    <xf numFmtId="4" fontId="19" fillId="0" borderId="119" xfId="0" applyNumberFormat="1" applyFont="1" applyBorder="1"/>
  </cellXfs>
  <cellStyles count="4">
    <cellStyle name="Hipervínculo" xfId="3" builtinId="8"/>
    <cellStyle name="Millares" xfId="1" builtinId="3"/>
    <cellStyle name="Moneda" xfId="2" builtinId="4"/>
    <cellStyle name="Normal" xfId="0" builtinId="0"/>
  </cellStyles>
  <dxfs count="12">
    <dxf>
      <font>
        <b/>
        <sz val="10"/>
        <color rgb="FF9C0006"/>
      </font>
      <fill>
        <patternFill patternType="solid">
          <fgColor rgb="FFFFC7CE"/>
        </patternFill>
      </fill>
    </dxf>
    <dxf>
      <font>
        <b/>
        <sz val="10"/>
        <color rgb="FF276221"/>
      </font>
      <fill>
        <patternFill patternType="solid">
          <fgColor rgb="FFC6EFCE"/>
        </patternFill>
      </fill>
    </dxf>
    <dxf>
      <font>
        <b/>
        <sz val="10"/>
        <color rgb="FF9C0006"/>
      </font>
      <fill>
        <patternFill patternType="solid">
          <fgColor rgb="FFFFC7CE"/>
        </patternFill>
      </fill>
    </dxf>
    <dxf>
      <font>
        <b/>
        <sz val="10"/>
        <color rgb="FF276221"/>
      </font>
      <fill>
        <patternFill patternType="solid">
          <fgColor rgb="FFC6EFCE"/>
        </patternFill>
      </fill>
    </dxf>
    <dxf>
      <font>
        <b/>
        <sz val="10"/>
        <color rgb="FF9C0006"/>
      </font>
      <fill>
        <patternFill patternType="solid">
          <fgColor rgb="FFFFC7CE"/>
        </patternFill>
      </fill>
    </dxf>
    <dxf>
      <font>
        <b/>
        <sz val="10"/>
        <color rgb="FF276221"/>
      </font>
      <fill>
        <patternFill patternType="solid">
          <fgColor rgb="FFC6EFCE"/>
        </patternFill>
      </fill>
    </dxf>
    <dxf>
      <font>
        <b/>
        <sz val="10"/>
        <color rgb="FF9C0006"/>
      </font>
      <fill>
        <patternFill patternType="solid">
          <fgColor rgb="FFFFC7CE"/>
        </patternFill>
      </fill>
    </dxf>
    <dxf>
      <font>
        <b/>
        <sz val="10"/>
        <color rgb="FF276221"/>
      </font>
      <fill>
        <patternFill patternType="solid">
          <fgColor rgb="FFC6EFCE"/>
        </patternFill>
      </fill>
    </dxf>
    <dxf>
      <font>
        <b/>
        <sz val="10"/>
        <color rgb="FF9C0006"/>
      </font>
      <fill>
        <patternFill patternType="solid">
          <fgColor rgb="FFFFC7CE"/>
        </patternFill>
      </fill>
    </dxf>
    <dxf>
      <font>
        <b/>
        <sz val="10"/>
        <color rgb="FF276221"/>
      </font>
      <fill>
        <patternFill patternType="solid">
          <fgColor rgb="FFC6EFCE"/>
        </patternFill>
      </fill>
    </dxf>
    <dxf>
      <font>
        <b/>
        <sz val="10"/>
        <color rgb="FF1F4E79"/>
      </font>
      <fill>
        <patternFill patternType="solid">
          <fgColor rgb="FFDEEAF1"/>
        </patternFill>
      </fill>
    </dxf>
    <dxf>
      <font>
        <b/>
        <sz val="10"/>
        <color rgb="FF375623"/>
      </font>
      <fill>
        <patternFill patternType="solid">
          <fgColor rgb="FFE2EFDA"/>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
  <sheetViews>
    <sheetView workbookViewId="0">
      <selection activeCell="D41" sqref="D41"/>
    </sheetView>
  </sheetViews>
  <sheetFormatPr baseColWidth="10" defaultRowHeight="13.2" x14ac:dyDescent="0.25"/>
  <cols>
    <col min="1" max="1" width="53" customWidth="1"/>
    <col min="2" max="2" width="13.5546875" customWidth="1"/>
    <col min="3" max="3" width="25.88671875" customWidth="1"/>
    <col min="4" max="4" width="66" customWidth="1"/>
  </cols>
  <sheetData>
    <row r="1" spans="1:4" ht="15" customHeight="1" x14ac:dyDescent="0.25">
      <c r="A1" s="621" t="s">
        <v>0</v>
      </c>
      <c r="B1" s="622"/>
      <c r="C1" s="622"/>
      <c r="D1" s="622"/>
    </row>
    <row r="2" spans="1:4" x14ac:dyDescent="0.25">
      <c r="A2" s="7" t="s">
        <v>1</v>
      </c>
      <c r="B2" s="624" t="s">
        <v>2</v>
      </c>
      <c r="C2" s="622"/>
      <c r="D2" s="7" t="s">
        <v>3</v>
      </c>
    </row>
    <row r="3" spans="1:4" x14ac:dyDescent="0.25">
      <c r="A3" s="8" t="s">
        <v>4</v>
      </c>
      <c r="B3" s="626" t="s">
        <v>5</v>
      </c>
      <c r="C3" s="627"/>
      <c r="D3" s="10" t="s">
        <v>6</v>
      </c>
    </row>
    <row r="4" spans="1:4" x14ac:dyDescent="0.25">
      <c r="A4" s="9" t="s">
        <v>886</v>
      </c>
      <c r="B4" s="628" t="s">
        <v>887</v>
      </c>
      <c r="C4" s="628"/>
      <c r="D4" s="10" t="s">
        <v>888</v>
      </c>
    </row>
    <row r="5" spans="1:4" x14ac:dyDescent="0.25">
      <c r="A5" s="623" t="s">
        <v>7</v>
      </c>
      <c r="B5" s="622"/>
      <c r="C5" s="622"/>
      <c r="D5" s="622"/>
    </row>
    <row r="6" spans="1:4" x14ac:dyDescent="0.25">
      <c r="A6" s="2"/>
      <c r="B6" s="2"/>
      <c r="C6" s="2"/>
      <c r="D6" s="2"/>
    </row>
    <row r="7" spans="1:4" x14ac:dyDescent="0.25">
      <c r="A7" s="2"/>
      <c r="B7" s="2"/>
      <c r="C7" s="2"/>
      <c r="D7" s="2"/>
    </row>
    <row r="8" spans="1:4" x14ac:dyDescent="0.25">
      <c r="A8" s="625" t="s">
        <v>8</v>
      </c>
      <c r="B8" s="622"/>
      <c r="C8" s="622"/>
      <c r="D8" s="622"/>
    </row>
    <row r="9" spans="1:4" x14ac:dyDescent="0.25">
      <c r="A9" s="11" t="s">
        <v>9</v>
      </c>
      <c r="B9" s="2"/>
      <c r="C9" s="2"/>
      <c r="D9" s="2"/>
    </row>
    <row r="10" spans="1:4" x14ac:dyDescent="0.25">
      <c r="A10" s="12" t="s">
        <v>10</v>
      </c>
      <c r="B10" s="2"/>
      <c r="C10" s="2"/>
      <c r="D10" s="2"/>
    </row>
  </sheetData>
  <mergeCells count="6">
    <mergeCell ref="A1:D1"/>
    <mergeCell ref="A5:D5"/>
    <mergeCell ref="B2:C2"/>
    <mergeCell ref="A8:D8"/>
    <mergeCell ref="B3:C3"/>
    <mergeCell ref="B4:C4"/>
  </mergeCells>
  <conditionalFormatting sqref="B3">
    <cfRule type="expression" dxfId="11" priority="1">
      <formula>B3="Valor Razonable"</formula>
    </cfRule>
    <cfRule type="expression" dxfId="10" priority="2">
      <formula>B3="Costo"</formula>
    </cfRule>
  </conditionalFormatting>
  <dataValidations count="2">
    <dataValidation type="list" showInputMessage="1" showErrorMessage="1" errorTitle="Valor inválido" error="Seleccione &quot;Valor Razonable&quot; o &quot;Costo&quot;" promptTitle="Modelo de medición" prompt="Elija el modelo aplicado a Propiedades de Inversión según la RT 54" sqref="B3" xr:uid="{00000000-0002-0000-0000-000000000000}">
      <formula1>"Valor Razonable,Costo"</formula1>
    </dataValidation>
    <dataValidation type="list" allowBlank="1" showInputMessage="1" showErrorMessage="1" sqref="B4:C4" xr:uid="{00000000-0002-0000-0000-000001000000}">
      <formula1>"EEPN (1),EEPN (2) "</formula1>
    </dataValidation>
  </dataValidations>
  <pageMargins left="0.7" right="0.7" top="0.75" bottom="0.75" header="0.3" footer="0.3"/>
  <pageSetup paperSize="9" scale="8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42"/>
  <sheetViews>
    <sheetView topLeftCell="A9" workbookViewId="0">
      <selection activeCell="A20" sqref="A20"/>
    </sheetView>
  </sheetViews>
  <sheetFormatPr baseColWidth="10" defaultColWidth="11.44140625" defaultRowHeight="13.2" x14ac:dyDescent="0.25"/>
  <cols>
    <col min="1" max="1" width="51.44140625" style="2" customWidth="1"/>
    <col min="2" max="3" width="11.44140625" style="2" customWidth="1"/>
    <col min="4" max="4" width="14.33203125" style="2" customWidth="1"/>
    <col min="5" max="5" width="13" style="2" customWidth="1"/>
    <col min="6" max="6" width="25.109375" style="2" customWidth="1"/>
    <col min="7" max="8" width="11.44140625" style="2" customWidth="1"/>
    <col min="9" max="16384" width="11.44140625" style="2"/>
  </cols>
  <sheetData>
    <row r="1" spans="1:6" ht="15" customHeight="1" x14ac:dyDescent="0.25">
      <c r="A1" s="683" t="str">
        <f>+estadopat!A1</f>
        <v>Denominación social: ………………... (Tipo societario)</v>
      </c>
      <c r="B1" s="684"/>
      <c r="C1" s="684"/>
      <c r="D1" s="684"/>
      <c r="E1" s="684"/>
      <c r="F1" s="87" t="s">
        <v>180</v>
      </c>
    </row>
    <row r="2" spans="1:6" ht="15" customHeight="1" x14ac:dyDescent="0.25">
      <c r="A2" s="680" t="s">
        <v>181</v>
      </c>
      <c r="B2" s="622"/>
      <c r="C2" s="622"/>
      <c r="D2" s="622"/>
      <c r="E2" s="622"/>
      <c r="F2" s="638"/>
    </row>
    <row r="3" spans="1:6" ht="15" customHeight="1" x14ac:dyDescent="0.25">
      <c r="B3" s="17" t="s">
        <v>31</v>
      </c>
      <c r="C3" s="378">
        <f>+Caratula!D18</f>
        <v>46022</v>
      </c>
    </row>
    <row r="4" spans="1:6" ht="27" customHeight="1" x14ac:dyDescent="0.25">
      <c r="A4" s="685" t="str">
        <f>+estadopat!A4</f>
        <v xml:space="preserve"> Comparativo con el ejercicio inmediato anterior. Cifras expresadas en moneda homogénea</v>
      </c>
      <c r="B4" s="622"/>
      <c r="C4" s="622"/>
      <c r="D4" s="622"/>
      <c r="E4" s="622"/>
      <c r="F4" s="686"/>
    </row>
    <row r="5" spans="1:6" ht="15.75" customHeight="1" thickBot="1" x14ac:dyDescent="0.3">
      <c r="A5" s="88"/>
      <c r="B5" s="89"/>
      <c r="C5" s="89"/>
      <c r="D5" s="89"/>
      <c r="E5" s="89"/>
      <c r="F5" s="90"/>
    </row>
    <row r="6" spans="1:6" ht="15" customHeight="1" x14ac:dyDescent="0.25">
      <c r="A6" s="91"/>
      <c r="B6" s="687" t="s">
        <v>35</v>
      </c>
      <c r="C6" s="635"/>
      <c r="D6" s="635"/>
      <c r="E6" s="635"/>
      <c r="F6" s="681" t="s">
        <v>36</v>
      </c>
    </row>
    <row r="7" spans="1:6" ht="15.75" customHeight="1" thickBot="1" x14ac:dyDescent="0.3">
      <c r="A7" s="92" t="s">
        <v>182</v>
      </c>
      <c r="B7" s="666"/>
      <c r="C7" s="642"/>
      <c r="D7" s="642"/>
      <c r="E7" s="642"/>
      <c r="F7" s="669"/>
    </row>
    <row r="8" spans="1:6" ht="15.75" customHeight="1" thickBot="1" x14ac:dyDescent="0.3">
      <c r="A8" s="93"/>
      <c r="B8" s="94" t="s">
        <v>183</v>
      </c>
      <c r="C8" s="94" t="s">
        <v>184</v>
      </c>
      <c r="D8" s="682" t="s">
        <v>185</v>
      </c>
      <c r="E8" s="681" t="s">
        <v>186</v>
      </c>
      <c r="F8" s="91" t="s">
        <v>184</v>
      </c>
    </row>
    <row r="9" spans="1:6" ht="25.95" customHeight="1" thickBot="1" x14ac:dyDescent="0.3">
      <c r="A9" s="95"/>
      <c r="B9" s="681" t="s">
        <v>187</v>
      </c>
      <c r="C9" s="631"/>
      <c r="D9" s="669"/>
      <c r="E9" s="669"/>
      <c r="F9" s="96" t="s">
        <v>188</v>
      </c>
    </row>
    <row r="10" spans="1:6" ht="14.25" customHeight="1" x14ac:dyDescent="0.25">
      <c r="A10" s="97"/>
      <c r="B10" s="98"/>
      <c r="C10" s="98"/>
      <c r="D10" s="98"/>
      <c r="E10" s="98"/>
      <c r="F10" s="99"/>
    </row>
    <row r="11" spans="1:6" ht="15" customHeight="1" x14ac:dyDescent="0.25">
      <c r="A11" s="100" t="s">
        <v>189</v>
      </c>
      <c r="B11" s="98"/>
      <c r="C11" s="98"/>
      <c r="D11" s="98"/>
      <c r="E11" s="98"/>
      <c r="F11" s="101"/>
    </row>
    <row r="12" spans="1:6" ht="15" customHeight="1" x14ac:dyDescent="0.25">
      <c r="A12" s="100" t="s">
        <v>190</v>
      </c>
      <c r="B12" s="102"/>
      <c r="C12" s="102"/>
      <c r="D12" s="102"/>
      <c r="E12" s="102"/>
      <c r="F12" s="103"/>
    </row>
    <row r="13" spans="1:6" ht="14.25" customHeight="1" x14ac:dyDescent="0.25">
      <c r="A13" s="104" t="s">
        <v>942</v>
      </c>
      <c r="B13" s="102"/>
      <c r="C13" s="102"/>
      <c r="D13" s="102"/>
      <c r="E13" s="102"/>
      <c r="F13" s="103"/>
    </row>
    <row r="14" spans="1:6" ht="14.25" customHeight="1" x14ac:dyDescent="0.25">
      <c r="A14" s="105" t="s">
        <v>191</v>
      </c>
      <c r="B14" s="102"/>
      <c r="C14" s="102"/>
      <c r="D14" s="102"/>
      <c r="E14" s="102"/>
      <c r="F14" s="103"/>
    </row>
    <row r="15" spans="1:6" ht="14.25" customHeight="1" x14ac:dyDescent="0.25">
      <c r="A15" s="105" t="s">
        <v>192</v>
      </c>
      <c r="B15" s="102"/>
      <c r="C15" s="102"/>
      <c r="D15" s="102"/>
      <c r="E15" s="102"/>
      <c r="F15" s="106"/>
    </row>
    <row r="16" spans="1:6" ht="14.25" customHeight="1" x14ac:dyDescent="0.25">
      <c r="A16" s="105"/>
      <c r="B16" s="102"/>
      <c r="C16" s="102"/>
      <c r="D16" s="102"/>
      <c r="E16" s="102"/>
      <c r="F16" s="106"/>
    </row>
    <row r="17" spans="1:6" ht="14.25" customHeight="1" x14ac:dyDescent="0.25">
      <c r="A17" s="104" t="s">
        <v>910</v>
      </c>
      <c r="B17" s="102"/>
      <c r="C17" s="102"/>
      <c r="D17" s="102"/>
      <c r="E17" s="102"/>
      <c r="F17" s="106"/>
    </row>
    <row r="18" spans="1:6" ht="14.25" customHeight="1" x14ac:dyDescent="0.25">
      <c r="A18" s="104" t="s">
        <v>913</v>
      </c>
      <c r="B18" s="102"/>
      <c r="C18" s="102"/>
      <c r="D18" s="102"/>
      <c r="E18" s="102"/>
      <c r="F18" s="106"/>
    </row>
    <row r="19" spans="1:6" ht="14.25" customHeight="1" x14ac:dyDescent="0.25">
      <c r="A19" s="104" t="s">
        <v>919</v>
      </c>
      <c r="B19" s="102"/>
      <c r="C19" s="102"/>
      <c r="D19" s="102"/>
      <c r="E19" s="102"/>
      <c r="F19" s="106"/>
    </row>
    <row r="20" spans="1:6" ht="15" customHeight="1" thickBot="1" x14ac:dyDescent="0.3">
      <c r="A20" s="104"/>
      <c r="B20" s="107"/>
      <c r="C20" s="107"/>
      <c r="D20" s="107"/>
      <c r="E20" s="107"/>
      <c r="F20" s="108"/>
    </row>
    <row r="21" spans="1:6" ht="15.75" customHeight="1" thickBot="1" x14ac:dyDescent="0.3">
      <c r="A21" s="100" t="s">
        <v>193</v>
      </c>
      <c r="B21" s="205">
        <f>SUM(B14:B20)</f>
        <v>0</v>
      </c>
      <c r="C21" s="205">
        <f>SUM(C14:C20)</f>
        <v>0</v>
      </c>
      <c r="D21" s="205">
        <f>SUM(D14:D20)</f>
        <v>0</v>
      </c>
      <c r="E21" s="205">
        <f>SUM(E14:E20)</f>
        <v>0</v>
      </c>
      <c r="F21" s="109"/>
    </row>
    <row r="22" spans="1:6" ht="15" customHeight="1" x14ac:dyDescent="0.25">
      <c r="A22" s="100" t="s">
        <v>194</v>
      </c>
      <c r="B22" s="102"/>
      <c r="C22" s="102"/>
      <c r="D22" s="102"/>
      <c r="E22" s="102"/>
      <c r="F22" s="110"/>
    </row>
    <row r="23" spans="1:6" ht="14.25" customHeight="1" x14ac:dyDescent="0.25">
      <c r="A23" s="104" t="s">
        <v>910</v>
      </c>
      <c r="B23" s="102"/>
      <c r="C23" s="102"/>
      <c r="D23" s="102"/>
      <c r="E23" s="102"/>
      <c r="F23" s="106"/>
    </row>
    <row r="24" spans="1:6" ht="15" customHeight="1" thickBot="1" x14ac:dyDescent="0.3">
      <c r="A24" s="104" t="s">
        <v>195</v>
      </c>
      <c r="B24" s="107"/>
      <c r="C24" s="107"/>
      <c r="D24" s="107"/>
      <c r="E24" s="107"/>
      <c r="F24" s="108"/>
    </row>
    <row r="25" spans="1:6" ht="15.75" customHeight="1" thickBot="1" x14ac:dyDescent="0.3">
      <c r="A25" s="100" t="s">
        <v>196</v>
      </c>
      <c r="B25" s="205">
        <f>SUM(B23:B24)</f>
        <v>0</v>
      </c>
      <c r="C25" s="205">
        <f>SUM(C23:C24)</f>
        <v>0</v>
      </c>
      <c r="D25" s="205">
        <f>SUM(D23:D24)</f>
        <v>0</v>
      </c>
      <c r="E25" s="205">
        <f>SUM(E23:E24)</f>
        <v>0</v>
      </c>
      <c r="F25" s="205">
        <f>SUM(F23:F24)</f>
        <v>0</v>
      </c>
    </row>
    <row r="26" spans="1:6" ht="15.75" customHeight="1" thickBot="1" x14ac:dyDescent="0.3">
      <c r="A26" s="100" t="s">
        <v>197</v>
      </c>
      <c r="B26" s="205">
        <f>B25+B21</f>
        <v>0</v>
      </c>
      <c r="C26" s="205">
        <f>C25+C21</f>
        <v>0</v>
      </c>
      <c r="D26" s="205">
        <f>D25+D21</f>
        <v>0</v>
      </c>
      <c r="E26" s="205">
        <f>E25+E21</f>
        <v>0</v>
      </c>
      <c r="F26" s="205">
        <f>F25+F21</f>
        <v>0</v>
      </c>
    </row>
    <row r="27" spans="1:6" ht="15" customHeight="1" x14ac:dyDescent="0.25">
      <c r="A27" s="100" t="s">
        <v>198</v>
      </c>
      <c r="B27" s="102"/>
      <c r="C27" s="102"/>
      <c r="D27" s="102"/>
      <c r="E27" s="102"/>
      <c r="F27" s="111"/>
    </row>
    <row r="28" spans="1:6" ht="15" customHeight="1" x14ac:dyDescent="0.25">
      <c r="A28" s="100" t="s">
        <v>199</v>
      </c>
      <c r="B28" s="102"/>
      <c r="C28" s="102"/>
      <c r="D28" s="102"/>
      <c r="E28" s="102"/>
      <c r="F28" s="103"/>
    </row>
    <row r="29" spans="1:6" ht="14.25" customHeight="1" x14ac:dyDescent="0.25">
      <c r="A29" s="104" t="s">
        <v>921</v>
      </c>
      <c r="B29" s="102"/>
      <c r="C29" s="102"/>
      <c r="D29" s="102"/>
      <c r="E29" s="102"/>
      <c r="F29" s="103"/>
    </row>
    <row r="30" spans="1:6" ht="14.25" customHeight="1" x14ac:dyDescent="0.25">
      <c r="A30" s="105" t="s">
        <v>200</v>
      </c>
      <c r="B30" s="102"/>
      <c r="C30" s="102"/>
      <c r="D30" s="102"/>
      <c r="E30" s="102"/>
      <c r="F30" s="103"/>
    </row>
    <row r="31" spans="1:6" ht="15" customHeight="1" thickBot="1" x14ac:dyDescent="0.3">
      <c r="A31" s="104" t="s">
        <v>195</v>
      </c>
      <c r="B31" s="107"/>
      <c r="C31" s="107"/>
      <c r="D31" s="107"/>
      <c r="E31" s="107"/>
      <c r="F31" s="112"/>
    </row>
    <row r="32" spans="1:6" ht="15.75" customHeight="1" thickBot="1" x14ac:dyDescent="0.3">
      <c r="A32" s="100" t="s">
        <v>201</v>
      </c>
      <c r="B32" s="205">
        <f>SUM(B29:B31)</f>
        <v>0</v>
      </c>
      <c r="C32" s="205">
        <f>SUM(C29:C31)</f>
        <v>0</v>
      </c>
      <c r="D32" s="205">
        <f>SUM(D29:D31)</f>
        <v>0</v>
      </c>
      <c r="E32" s="205">
        <f>SUM(E29:E31)</f>
        <v>0</v>
      </c>
      <c r="F32" s="205">
        <f>SUM(F29:F31)</f>
        <v>0</v>
      </c>
    </row>
    <row r="33" spans="1:6" ht="15" customHeight="1" x14ac:dyDescent="0.25">
      <c r="A33" s="100" t="s">
        <v>202</v>
      </c>
      <c r="B33" s="102"/>
      <c r="C33" s="102"/>
      <c r="D33" s="102"/>
      <c r="E33" s="102"/>
      <c r="F33" s="111"/>
    </row>
    <row r="34" spans="1:6" ht="15" customHeight="1" thickBot="1" x14ac:dyDescent="0.3">
      <c r="A34" s="104" t="s">
        <v>195</v>
      </c>
      <c r="B34" s="107"/>
      <c r="C34" s="107"/>
      <c r="D34" s="107"/>
      <c r="E34" s="107"/>
      <c r="F34" s="112"/>
    </row>
    <row r="35" spans="1:6" ht="15.75" customHeight="1" thickBot="1" x14ac:dyDescent="0.3">
      <c r="A35" s="100" t="s">
        <v>203</v>
      </c>
      <c r="B35" s="205">
        <f>SUM(B33:B34)</f>
        <v>0</v>
      </c>
      <c r="C35" s="205">
        <f>SUM(C33:C34)</f>
        <v>0</v>
      </c>
      <c r="D35" s="205">
        <f>SUM(D33:D34)</f>
        <v>0</v>
      </c>
      <c r="E35" s="205">
        <f>SUM(E33:E34)</f>
        <v>0</v>
      </c>
      <c r="F35" s="205">
        <f>SUM(F33:F34)</f>
        <v>0</v>
      </c>
    </row>
    <row r="36" spans="1:6" ht="15.75" customHeight="1" thickBot="1" x14ac:dyDescent="0.3">
      <c r="A36" s="113" t="s">
        <v>204</v>
      </c>
      <c r="B36" s="205">
        <f>B35+B32</f>
        <v>0</v>
      </c>
      <c r="C36" s="205">
        <f>C35+C32</f>
        <v>0</v>
      </c>
      <c r="D36" s="205">
        <f>D35+D32</f>
        <v>0</v>
      </c>
      <c r="E36" s="205">
        <f>E35+E32</f>
        <v>0</v>
      </c>
      <c r="F36" s="205">
        <f>F35+F32</f>
        <v>0</v>
      </c>
    </row>
    <row r="41" spans="1:6" x14ac:dyDescent="0.25">
      <c r="A41" s="2" t="str">
        <f>+Caratula!B31</f>
        <v>Firmado a los efectos de su identificación con informe de fecha</v>
      </c>
    </row>
    <row r="42" spans="1:6" x14ac:dyDescent="0.25">
      <c r="A42" s="563">
        <f>+Caratula!B32</f>
        <v>46108</v>
      </c>
    </row>
  </sheetData>
  <mergeCells count="8">
    <mergeCell ref="A2:F2"/>
    <mergeCell ref="E8:E9"/>
    <mergeCell ref="D8:D9"/>
    <mergeCell ref="A1:E1"/>
    <mergeCell ref="A4:F4"/>
    <mergeCell ref="B9:C9"/>
    <mergeCell ref="F6:F7"/>
    <mergeCell ref="B6:E7"/>
  </mergeCells>
  <pageMargins left="0.7" right="0.7" top="0.75" bottom="0.75" header="0.3" footer="0.3"/>
  <pageSetup paperSize="9"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74"/>
  <sheetViews>
    <sheetView workbookViewId="0">
      <selection activeCell="K36" sqref="K36"/>
    </sheetView>
  </sheetViews>
  <sheetFormatPr baseColWidth="10" defaultColWidth="11.44140625" defaultRowHeight="13.2" x14ac:dyDescent="0.25"/>
  <cols>
    <col min="1" max="1" width="29.109375" style="2" customWidth="1"/>
    <col min="2" max="3" width="11.44140625" style="2" customWidth="1"/>
    <col min="4" max="16384" width="11.44140625" style="2"/>
  </cols>
  <sheetData>
    <row r="1" spans="1:13" ht="15" customHeight="1" x14ac:dyDescent="0.25">
      <c r="A1" s="654" t="str">
        <f>+estadopat!A1</f>
        <v>Denominación social: ………………... (Tipo societario)</v>
      </c>
      <c r="B1" s="622"/>
      <c r="C1" s="622"/>
      <c r="D1" s="622"/>
      <c r="E1" s="622"/>
      <c r="F1" s="622"/>
      <c r="G1" s="622"/>
      <c r="H1" s="622"/>
      <c r="I1" s="622"/>
      <c r="J1" s="622"/>
      <c r="K1" s="622"/>
      <c r="L1" s="622"/>
      <c r="M1" s="622"/>
    </row>
    <row r="2" spans="1:13" ht="15" customHeight="1" x14ac:dyDescent="0.25">
      <c r="A2" s="668" t="s">
        <v>205</v>
      </c>
      <c r="B2" s="622"/>
      <c r="C2" s="622"/>
      <c r="D2" s="622"/>
      <c r="E2" s="622"/>
      <c r="F2" s="622"/>
      <c r="G2" s="622"/>
      <c r="H2" s="622"/>
      <c r="I2" s="622"/>
      <c r="J2" s="622"/>
      <c r="K2" s="622"/>
      <c r="L2" s="622"/>
      <c r="M2" s="622"/>
    </row>
    <row r="3" spans="1:13" ht="15" customHeight="1" x14ac:dyDescent="0.25">
      <c r="A3" s="55"/>
      <c r="B3" s="55"/>
      <c r="C3" s="55"/>
      <c r="D3" s="55"/>
      <c r="E3" s="55" t="s">
        <v>31</v>
      </c>
      <c r="F3" s="375">
        <f>+Caratula!D18</f>
        <v>46022</v>
      </c>
      <c r="G3" s="55"/>
      <c r="H3" s="55"/>
      <c r="I3" s="55"/>
      <c r="J3" s="55"/>
      <c r="K3" s="55"/>
      <c r="L3" s="55"/>
      <c r="M3" s="55"/>
    </row>
    <row r="4" spans="1:13" ht="15" customHeight="1" x14ac:dyDescent="0.25">
      <c r="A4" s="688" t="str">
        <f>+estadopat!A4</f>
        <v xml:space="preserve"> Comparativo con el ejercicio inmediato anterior. Cifras expresadas en moneda homogénea</v>
      </c>
      <c r="B4" s="622"/>
      <c r="C4" s="622"/>
      <c r="D4" s="622"/>
      <c r="E4" s="622"/>
      <c r="F4" s="622"/>
      <c r="G4" s="622"/>
      <c r="H4" s="622"/>
      <c r="I4" s="622"/>
      <c r="J4" s="622"/>
      <c r="K4" s="622"/>
      <c r="L4" s="622"/>
      <c r="M4" s="622"/>
    </row>
    <row r="5" spans="1:13" ht="15" customHeight="1" x14ac:dyDescent="0.25">
      <c r="A5" s="55"/>
      <c r="B5" s="23"/>
      <c r="C5" s="23"/>
      <c r="D5" s="23"/>
      <c r="E5" s="23"/>
      <c r="F5" s="23"/>
      <c r="G5" s="23"/>
      <c r="H5" s="23"/>
      <c r="I5" s="23"/>
      <c r="J5" s="23"/>
      <c r="K5" s="23"/>
      <c r="L5" s="23"/>
      <c r="M5" s="23"/>
    </row>
    <row r="6" spans="1:13" ht="15" customHeight="1" thickBot="1" x14ac:dyDescent="0.3">
      <c r="A6" s="114"/>
      <c r="B6" s="23"/>
      <c r="C6" s="23"/>
      <c r="D6" s="23"/>
      <c r="E6" s="23"/>
      <c r="F6" s="23"/>
      <c r="G6" s="23"/>
      <c r="H6" s="23"/>
      <c r="I6" s="23"/>
      <c r="J6" s="23"/>
      <c r="K6" s="23"/>
      <c r="L6" s="23"/>
      <c r="M6" s="23"/>
    </row>
    <row r="7" spans="1:13" ht="15.75" customHeight="1" thickBot="1" x14ac:dyDescent="0.3">
      <c r="A7" s="670" t="s">
        <v>206</v>
      </c>
      <c r="B7" s="630"/>
      <c r="C7" s="630"/>
      <c r="D7" s="630"/>
      <c r="E7" s="630"/>
      <c r="F7" s="630"/>
      <c r="G7" s="630"/>
      <c r="H7" s="630"/>
      <c r="I7" s="630"/>
      <c r="J7" s="630"/>
      <c r="K7" s="630"/>
      <c r="L7" s="630"/>
      <c r="M7" s="631"/>
    </row>
    <row r="8" spans="1:13" ht="15" customHeight="1" thickBot="1" x14ac:dyDescent="0.3">
      <c r="A8" s="41"/>
      <c r="B8" s="667" t="s">
        <v>189</v>
      </c>
      <c r="C8" s="630"/>
      <c r="D8" s="630"/>
      <c r="E8" s="630"/>
      <c r="F8" s="630"/>
      <c r="G8" s="630"/>
      <c r="H8" s="630"/>
      <c r="I8" s="631"/>
      <c r="J8" s="667" t="s">
        <v>198</v>
      </c>
      <c r="K8" s="630"/>
      <c r="L8" s="630"/>
      <c r="M8" s="631"/>
    </row>
    <row r="9" spans="1:13" ht="13.5" customHeight="1" thickBot="1" x14ac:dyDescent="0.3">
      <c r="A9" s="41"/>
      <c r="B9" s="667" t="s">
        <v>207</v>
      </c>
      <c r="C9" s="630"/>
      <c r="D9" s="630"/>
      <c r="E9" s="631"/>
      <c r="F9" s="667" t="s">
        <v>208</v>
      </c>
      <c r="G9" s="630"/>
      <c r="H9" s="630"/>
      <c r="I9" s="631"/>
      <c r="J9" s="667" t="s">
        <v>209</v>
      </c>
      <c r="K9" s="630"/>
      <c r="L9" s="630"/>
      <c r="M9" s="631"/>
    </row>
    <row r="10" spans="1:13" ht="43.5" customHeight="1" thickBot="1" x14ac:dyDescent="0.3">
      <c r="A10" s="43" t="s">
        <v>210</v>
      </c>
      <c r="B10" s="115" t="s">
        <v>211</v>
      </c>
      <c r="C10" s="44" t="s">
        <v>212</v>
      </c>
      <c r="D10" s="44" t="s">
        <v>213</v>
      </c>
      <c r="E10" s="44" t="s">
        <v>214</v>
      </c>
      <c r="F10" s="115" t="s">
        <v>211</v>
      </c>
      <c r="G10" s="44" t="s">
        <v>212</v>
      </c>
      <c r="H10" s="44" t="s">
        <v>213</v>
      </c>
      <c r="I10" s="44" t="s">
        <v>214</v>
      </c>
      <c r="J10" s="115" t="s">
        <v>211</v>
      </c>
      <c r="K10" s="44" t="s">
        <v>212</v>
      </c>
      <c r="L10" s="44" t="s">
        <v>213</v>
      </c>
      <c r="M10" s="44" t="s">
        <v>214</v>
      </c>
    </row>
    <row r="11" spans="1:13" ht="15" customHeight="1" x14ac:dyDescent="0.25">
      <c r="A11" s="116" t="s">
        <v>215</v>
      </c>
      <c r="B11" s="117"/>
      <c r="C11" s="117"/>
      <c r="D11" s="117"/>
      <c r="E11" s="117"/>
      <c r="F11" s="117"/>
      <c r="G11" s="117"/>
      <c r="H11" s="117"/>
      <c r="I11" s="117"/>
      <c r="J11" s="117"/>
      <c r="K11" s="117"/>
      <c r="L11" s="117"/>
      <c r="M11" s="117"/>
    </row>
    <row r="12" spans="1:13" ht="14.25" customHeight="1" x14ac:dyDescent="0.25">
      <c r="A12" s="50" t="s">
        <v>216</v>
      </c>
      <c r="B12" s="117"/>
      <c r="C12" s="117"/>
      <c r="D12" s="117"/>
      <c r="E12" s="117"/>
      <c r="F12" s="117"/>
      <c r="G12" s="117"/>
      <c r="H12" s="117"/>
      <c r="I12" s="117"/>
      <c r="J12" s="117"/>
      <c r="K12" s="117"/>
      <c r="L12" s="117"/>
      <c r="M12" s="117"/>
    </row>
    <row r="13" spans="1:13" ht="14.25" customHeight="1" x14ac:dyDescent="0.25">
      <c r="A13" s="50" t="s">
        <v>217</v>
      </c>
      <c r="B13" s="117"/>
      <c r="C13" s="117"/>
      <c r="D13" s="117"/>
      <c r="E13" s="117"/>
      <c r="F13" s="117"/>
      <c r="G13" s="117"/>
      <c r="H13" s="117"/>
      <c r="I13" s="117"/>
      <c r="J13" s="117"/>
      <c r="K13" s="117"/>
      <c r="L13" s="117"/>
      <c r="M13" s="117"/>
    </row>
    <row r="14" spans="1:13" ht="14.25" customHeight="1" x14ac:dyDescent="0.25">
      <c r="A14" s="50" t="s">
        <v>218</v>
      </c>
      <c r="B14" s="117"/>
      <c r="C14" s="117"/>
      <c r="D14" s="117"/>
      <c r="E14" s="117"/>
      <c r="F14" s="117"/>
      <c r="G14" s="117"/>
      <c r="H14" s="117"/>
      <c r="I14" s="117"/>
      <c r="J14" s="117"/>
      <c r="K14" s="117"/>
      <c r="L14" s="117"/>
      <c r="M14" s="117"/>
    </row>
    <row r="15" spans="1:13" ht="14.25" customHeight="1" x14ac:dyDescent="0.25">
      <c r="A15" s="50" t="s">
        <v>219</v>
      </c>
      <c r="B15" s="117"/>
      <c r="C15" s="117"/>
      <c r="D15" s="117"/>
      <c r="E15" s="117"/>
      <c r="F15" s="117"/>
      <c r="G15" s="117"/>
      <c r="H15" s="117"/>
      <c r="I15" s="117"/>
      <c r="J15" s="117"/>
      <c r="K15" s="117"/>
      <c r="L15" s="117"/>
      <c r="M15" s="117"/>
    </row>
    <row r="16" spans="1:13" ht="14.25" customHeight="1" x14ac:dyDescent="0.25">
      <c r="A16" s="50" t="s">
        <v>220</v>
      </c>
      <c r="B16" s="117"/>
      <c r="C16" s="117"/>
      <c r="D16" s="117"/>
      <c r="E16" s="117"/>
      <c r="F16" s="117"/>
      <c r="G16" s="117"/>
      <c r="H16" s="117"/>
      <c r="I16" s="117"/>
      <c r="J16" s="117"/>
      <c r="K16" s="117"/>
      <c r="L16" s="117"/>
      <c r="M16" s="117"/>
    </row>
    <row r="17" spans="1:13" ht="14.25" customHeight="1" x14ac:dyDescent="0.25">
      <c r="A17" s="50" t="s">
        <v>221</v>
      </c>
      <c r="B17" s="206"/>
      <c r="C17" s="117"/>
      <c r="D17" s="117"/>
      <c r="E17" s="117"/>
      <c r="F17" s="117"/>
      <c r="G17" s="117"/>
      <c r="H17" s="117"/>
      <c r="I17" s="117"/>
      <c r="J17" s="117"/>
      <c r="K17" s="117"/>
      <c r="L17" s="117"/>
      <c r="M17" s="117"/>
    </row>
    <row r="18" spans="1:13" ht="14.25" customHeight="1" x14ac:dyDescent="0.25">
      <c r="A18" s="50" t="s">
        <v>222</v>
      </c>
      <c r="B18" s="117"/>
      <c r="C18" s="117"/>
      <c r="D18" s="117"/>
      <c r="E18" s="117"/>
      <c r="F18" s="117"/>
      <c r="G18" s="117"/>
      <c r="H18" s="117"/>
      <c r="I18" s="117"/>
      <c r="J18" s="117"/>
      <c r="K18" s="117"/>
      <c r="L18" s="117"/>
      <c r="M18" s="117"/>
    </row>
    <row r="19" spans="1:13" ht="14.25" customHeight="1" x14ac:dyDescent="0.25">
      <c r="A19" s="50" t="s">
        <v>223</v>
      </c>
      <c r="B19" s="117"/>
      <c r="C19" s="117"/>
      <c r="D19" s="117"/>
      <c r="E19" s="117"/>
      <c r="F19" s="117"/>
      <c r="G19" s="117"/>
      <c r="H19" s="117"/>
      <c r="I19" s="117"/>
      <c r="J19" s="117"/>
      <c r="K19" s="117"/>
      <c r="L19" s="117"/>
      <c r="M19" s="117"/>
    </row>
    <row r="20" spans="1:13" ht="14.25" customHeight="1" x14ac:dyDescent="0.25">
      <c r="A20" s="50" t="s">
        <v>224</v>
      </c>
      <c r="B20" s="117"/>
      <c r="C20" s="117"/>
      <c r="D20" s="117"/>
      <c r="E20" s="117"/>
      <c r="F20" s="117"/>
      <c r="G20" s="117"/>
      <c r="H20" s="117"/>
      <c r="I20" s="117"/>
      <c r="J20" s="117"/>
      <c r="K20" s="117"/>
      <c r="L20" s="117"/>
      <c r="M20" s="117"/>
    </row>
    <row r="21" spans="1:13" ht="14.25" customHeight="1" x14ac:dyDescent="0.25">
      <c r="A21" s="50" t="s">
        <v>225</v>
      </c>
      <c r="B21" s="117"/>
      <c r="C21" s="117"/>
      <c r="D21" s="117"/>
      <c r="E21" s="117"/>
      <c r="F21" s="117"/>
      <c r="G21" s="117"/>
      <c r="H21" s="117"/>
      <c r="I21" s="117"/>
      <c r="J21" s="117"/>
      <c r="K21" s="117"/>
      <c r="L21" s="117"/>
      <c r="M21" s="117"/>
    </row>
    <row r="22" spans="1:13" ht="14.25" customHeight="1" x14ac:dyDescent="0.25">
      <c r="A22" s="50" t="s">
        <v>226</v>
      </c>
      <c r="B22" s="117"/>
      <c r="C22" s="117"/>
      <c r="D22" s="117"/>
      <c r="E22" s="117"/>
      <c r="F22" s="117"/>
      <c r="G22" s="117"/>
      <c r="H22" s="117"/>
      <c r="I22" s="117"/>
      <c r="J22" s="117"/>
      <c r="K22" s="117"/>
      <c r="L22" s="117"/>
      <c r="M22" s="117"/>
    </row>
    <row r="23" spans="1:13" ht="14.25" customHeight="1" x14ac:dyDescent="0.25">
      <c r="A23" s="50" t="s">
        <v>227</v>
      </c>
      <c r="B23" s="117"/>
      <c r="C23" s="117"/>
      <c r="D23" s="117"/>
      <c r="E23" s="117"/>
      <c r="F23" s="117"/>
      <c r="G23" s="117"/>
      <c r="H23" s="117"/>
      <c r="I23" s="117"/>
      <c r="J23" s="117"/>
      <c r="K23" s="117"/>
      <c r="L23" s="117"/>
      <c r="M23" s="117"/>
    </row>
    <row r="24" spans="1:13" ht="14.25" customHeight="1" x14ac:dyDescent="0.25">
      <c r="A24" s="50" t="s">
        <v>228</v>
      </c>
      <c r="B24" s="117"/>
      <c r="C24" s="117"/>
      <c r="D24" s="117"/>
      <c r="E24" s="117"/>
      <c r="F24" s="117"/>
      <c r="G24" s="117"/>
      <c r="H24" s="117"/>
      <c r="I24" s="117"/>
      <c r="J24" s="117"/>
      <c r="K24" s="117"/>
      <c r="L24" s="117"/>
      <c r="M24" s="117"/>
    </row>
    <row r="25" spans="1:13" ht="14.25" customHeight="1" x14ac:dyDescent="0.25">
      <c r="A25" s="50" t="s">
        <v>229</v>
      </c>
      <c r="B25" s="117"/>
      <c r="C25" s="117"/>
      <c r="D25" s="117"/>
      <c r="E25" s="117"/>
      <c r="F25" s="117"/>
      <c r="G25" s="117"/>
      <c r="H25" s="117"/>
      <c r="I25" s="117"/>
      <c r="J25" s="117"/>
      <c r="K25" s="117"/>
      <c r="L25" s="117"/>
      <c r="M25" s="117"/>
    </row>
    <row r="26" spans="1:13" ht="15" customHeight="1" x14ac:dyDescent="0.25">
      <c r="A26" s="116" t="s">
        <v>230</v>
      </c>
      <c r="B26" s="117"/>
      <c r="C26" s="117"/>
      <c r="D26" s="117"/>
      <c r="E26" s="117"/>
      <c r="F26" s="117"/>
      <c r="G26" s="117"/>
      <c r="H26" s="117"/>
      <c r="I26" s="117"/>
      <c r="J26" s="117"/>
      <c r="K26" s="117"/>
      <c r="L26" s="117"/>
      <c r="M26" s="117"/>
    </row>
    <row r="27" spans="1:13" ht="15" customHeight="1" x14ac:dyDescent="0.25">
      <c r="A27" s="116" t="s">
        <v>231</v>
      </c>
      <c r="B27" s="117"/>
      <c r="C27" s="117"/>
      <c r="D27" s="117"/>
      <c r="E27" s="117"/>
      <c r="F27" s="117"/>
      <c r="G27" s="117"/>
      <c r="H27" s="117"/>
      <c r="I27" s="117"/>
      <c r="J27" s="117"/>
      <c r="K27" s="117"/>
      <c r="L27" s="117"/>
      <c r="M27" s="117"/>
    </row>
    <row r="28" spans="1:13" ht="15" customHeight="1" x14ac:dyDescent="0.25">
      <c r="A28" s="116" t="s">
        <v>232</v>
      </c>
      <c r="B28" s="117"/>
      <c r="C28" s="117"/>
      <c r="D28" s="117"/>
      <c r="E28" s="117"/>
      <c r="F28" s="117"/>
      <c r="G28" s="117"/>
      <c r="H28" s="117"/>
      <c r="I28" s="117"/>
      <c r="J28" s="117"/>
      <c r="K28" s="117"/>
      <c r="L28" s="117"/>
      <c r="M28" s="117"/>
    </row>
    <row r="29" spans="1:13" ht="15.75" customHeight="1" thickBot="1" x14ac:dyDescent="0.3">
      <c r="A29" s="118" t="s">
        <v>233</v>
      </c>
      <c r="B29" s="119"/>
      <c r="C29" s="119"/>
      <c r="D29" s="119"/>
      <c r="E29" s="119"/>
      <c r="F29" s="119"/>
      <c r="G29" s="119"/>
      <c r="H29" s="119"/>
      <c r="I29" s="119"/>
      <c r="J29" s="119"/>
      <c r="K29" s="119"/>
      <c r="L29" s="119"/>
      <c r="M29" s="119"/>
    </row>
    <row r="30" spans="1:13" ht="14.25" customHeight="1" x14ac:dyDescent="0.25">
      <c r="A30" s="23"/>
      <c r="B30" s="23"/>
      <c r="C30" s="23"/>
      <c r="D30" s="23"/>
      <c r="E30" s="23"/>
      <c r="F30" s="23"/>
      <c r="G30" s="23"/>
      <c r="H30" s="23"/>
      <c r="I30" s="23"/>
      <c r="J30" s="23"/>
      <c r="K30" s="23"/>
      <c r="L30" s="23"/>
      <c r="M30" s="23"/>
    </row>
    <row r="31" spans="1:13" s="216" customFormat="1" ht="14.25" customHeight="1" x14ac:dyDescent="0.25">
      <c r="A31" s="412"/>
      <c r="B31" s="412"/>
      <c r="C31" s="412"/>
      <c r="D31" s="412"/>
      <c r="E31" s="412"/>
      <c r="F31" s="412"/>
      <c r="G31" s="412"/>
      <c r="H31" s="412"/>
      <c r="I31" s="412"/>
      <c r="J31" s="412"/>
      <c r="K31" s="412"/>
      <c r="L31" s="412"/>
      <c r="M31" s="412"/>
    </row>
    <row r="32" spans="1:13" s="216" customFormat="1" ht="14.25" customHeight="1" x14ac:dyDescent="0.25">
      <c r="A32" s="412"/>
      <c r="B32" s="412"/>
      <c r="C32" s="412"/>
      <c r="D32" s="412"/>
      <c r="E32" s="412"/>
      <c r="F32" s="412"/>
      <c r="G32" s="412"/>
      <c r="H32" s="412"/>
      <c r="I32" s="412"/>
      <c r="J32" s="412"/>
      <c r="K32" s="412"/>
      <c r="L32" s="412"/>
      <c r="M32" s="412"/>
    </row>
    <row r="33" spans="1:13" s="216" customFormat="1" ht="14.25" customHeight="1" x14ac:dyDescent="0.25">
      <c r="A33" s="412"/>
      <c r="B33" s="412"/>
      <c r="C33" s="412"/>
      <c r="D33" s="412"/>
      <c r="E33" s="412"/>
      <c r="F33" s="412"/>
      <c r="G33" s="412"/>
      <c r="H33" s="412"/>
      <c r="I33" s="412"/>
      <c r="J33" s="412"/>
      <c r="K33" s="412"/>
      <c r="L33" s="412"/>
      <c r="M33" s="412"/>
    </row>
    <row r="34" spans="1:13" s="216" customFormat="1" ht="14.25" customHeight="1" x14ac:dyDescent="0.25">
      <c r="A34" s="412" t="str">
        <f>+Caratula!B31</f>
        <v>Firmado a los efectos de su identificación con informe de fecha</v>
      </c>
      <c r="B34" s="412"/>
      <c r="C34" s="412"/>
      <c r="D34" s="412"/>
      <c r="E34" s="412"/>
      <c r="F34" s="412"/>
      <c r="G34" s="412"/>
      <c r="H34" s="412"/>
      <c r="I34" s="412"/>
      <c r="J34" s="412"/>
      <c r="K34" s="412"/>
      <c r="L34" s="412"/>
      <c r="M34" s="412"/>
    </row>
    <row r="35" spans="1:13" s="216" customFormat="1" ht="14.25" customHeight="1" x14ac:dyDescent="0.25">
      <c r="A35" s="562">
        <f>+Caratula!B32</f>
        <v>46108</v>
      </c>
      <c r="B35" s="412"/>
      <c r="C35" s="412"/>
      <c r="D35" s="412"/>
      <c r="E35" s="412"/>
      <c r="F35" s="412"/>
      <c r="G35" s="412"/>
      <c r="H35" s="412"/>
      <c r="I35" s="412"/>
      <c r="J35" s="412"/>
      <c r="K35" s="412"/>
      <c r="L35" s="412"/>
      <c r="M35" s="412"/>
    </row>
    <row r="36" spans="1:13" s="216" customFormat="1" ht="14.25" customHeight="1" x14ac:dyDescent="0.25">
      <c r="A36" s="412"/>
      <c r="B36" s="412"/>
      <c r="C36" s="412"/>
      <c r="D36" s="412"/>
      <c r="E36" s="412"/>
      <c r="F36" s="412"/>
      <c r="G36" s="412"/>
      <c r="H36" s="412"/>
      <c r="I36" s="412"/>
      <c r="J36" s="412"/>
      <c r="K36" s="412"/>
      <c r="L36" s="412"/>
      <c r="M36" s="412"/>
    </row>
    <row r="37" spans="1:13" s="216" customFormat="1" ht="14.25" customHeight="1" x14ac:dyDescent="0.25">
      <c r="A37" s="412"/>
      <c r="B37" s="412"/>
      <c r="C37" s="412"/>
      <c r="D37" s="412"/>
      <c r="E37" s="412"/>
      <c r="F37" s="412"/>
      <c r="G37" s="412"/>
      <c r="H37" s="412"/>
      <c r="I37" s="412"/>
      <c r="J37" s="412"/>
      <c r="K37" s="412"/>
      <c r="L37" s="412"/>
      <c r="M37" s="412"/>
    </row>
    <row r="38" spans="1:13" s="216" customFormat="1" ht="14.25" customHeight="1" x14ac:dyDescent="0.25">
      <c r="A38" s="412"/>
      <c r="B38" s="412"/>
      <c r="C38" s="412"/>
      <c r="D38" s="412"/>
      <c r="E38" s="412"/>
      <c r="F38" s="412"/>
      <c r="G38" s="412"/>
      <c r="H38" s="412"/>
      <c r="I38" s="412"/>
      <c r="J38" s="412"/>
      <c r="K38" s="412"/>
      <c r="L38" s="412"/>
      <c r="M38" s="412"/>
    </row>
    <row r="39" spans="1:13" s="216" customFormat="1" ht="14.25" customHeight="1" x14ac:dyDescent="0.25">
      <c r="A39" s="412"/>
      <c r="B39" s="412"/>
      <c r="C39" s="412"/>
      <c r="D39" s="412"/>
      <c r="E39" s="412"/>
      <c r="F39" s="412"/>
      <c r="G39" s="412"/>
      <c r="H39" s="412"/>
      <c r="I39" s="412"/>
      <c r="J39" s="412"/>
      <c r="K39" s="412"/>
      <c r="L39" s="412"/>
      <c r="M39" s="412"/>
    </row>
    <row r="40" spans="1:13" s="216" customFormat="1" ht="14.25" customHeight="1" x14ac:dyDescent="0.25">
      <c r="A40" s="412"/>
      <c r="B40" s="412"/>
      <c r="C40" s="412"/>
      <c r="D40" s="412"/>
      <c r="E40" s="412"/>
      <c r="F40" s="412"/>
      <c r="G40" s="412"/>
      <c r="H40" s="412"/>
      <c r="I40" s="412"/>
      <c r="J40" s="412"/>
      <c r="K40" s="412"/>
      <c r="L40" s="412"/>
      <c r="M40" s="412"/>
    </row>
    <row r="41" spans="1:13" s="216" customFormat="1" ht="14.25" customHeight="1" x14ac:dyDescent="0.25">
      <c r="A41" s="412"/>
      <c r="B41" s="412"/>
      <c r="C41" s="412"/>
      <c r="D41" s="412"/>
      <c r="E41" s="412"/>
      <c r="F41" s="412"/>
      <c r="G41" s="412"/>
      <c r="H41" s="412"/>
      <c r="I41" s="412"/>
      <c r="J41" s="412"/>
      <c r="K41" s="412"/>
      <c r="L41" s="412"/>
      <c r="M41" s="412"/>
    </row>
    <row r="42" spans="1:13" s="216" customFormat="1" ht="14.25" customHeight="1" x14ac:dyDescent="0.25">
      <c r="A42" s="412"/>
      <c r="B42" s="412"/>
      <c r="C42" s="412"/>
      <c r="D42" s="412"/>
      <c r="E42" s="412"/>
      <c r="F42" s="412"/>
      <c r="G42" s="412"/>
      <c r="H42" s="412"/>
      <c r="I42" s="412"/>
      <c r="J42" s="412"/>
      <c r="K42" s="412"/>
      <c r="L42" s="412"/>
      <c r="M42" s="412"/>
    </row>
    <row r="43" spans="1:13" s="216" customFormat="1" ht="14.25" customHeight="1" x14ac:dyDescent="0.25">
      <c r="A43" s="412"/>
      <c r="B43" s="412"/>
      <c r="C43" s="412"/>
      <c r="D43" s="412"/>
      <c r="E43" s="412"/>
      <c r="F43" s="412"/>
      <c r="G43" s="412"/>
      <c r="H43" s="412"/>
      <c r="I43" s="412"/>
      <c r="J43" s="412"/>
      <c r="K43" s="412"/>
      <c r="L43" s="412"/>
      <c r="M43" s="412"/>
    </row>
    <row r="44" spans="1:13" s="216" customFormat="1" ht="14.25" customHeight="1" x14ac:dyDescent="0.25">
      <c r="A44" s="412"/>
      <c r="B44" s="412"/>
      <c r="C44" s="412"/>
      <c r="D44" s="412"/>
      <c r="E44" s="412"/>
      <c r="F44" s="412"/>
      <c r="G44" s="412"/>
      <c r="H44" s="412"/>
      <c r="I44" s="412"/>
      <c r="J44" s="412"/>
      <c r="K44" s="412"/>
      <c r="L44" s="412"/>
      <c r="M44" s="412"/>
    </row>
    <row r="45" spans="1:13" ht="15" customHeight="1" thickBot="1" x14ac:dyDescent="0.3">
      <c r="A45" s="23"/>
      <c r="B45" s="23"/>
      <c r="C45" s="23"/>
      <c r="D45" s="23"/>
      <c r="E45" s="23"/>
      <c r="F45" s="23"/>
      <c r="G45" s="23"/>
      <c r="H45" s="23"/>
      <c r="I45" s="23"/>
      <c r="J45" s="23"/>
      <c r="K45" s="23"/>
      <c r="L45" s="23"/>
      <c r="M45" s="23"/>
    </row>
    <row r="46" spans="1:13" ht="15.75" customHeight="1" thickBot="1" x14ac:dyDescent="0.3">
      <c r="A46" s="670" t="s">
        <v>234</v>
      </c>
      <c r="B46" s="630"/>
      <c r="C46" s="630"/>
      <c r="D46" s="630"/>
      <c r="E46" s="630"/>
      <c r="F46" s="630"/>
      <c r="G46" s="630"/>
      <c r="H46" s="630"/>
      <c r="I46" s="630"/>
      <c r="J46" s="630"/>
      <c r="K46" s="630"/>
      <c r="L46" s="630"/>
      <c r="M46" s="631"/>
    </row>
    <row r="47" spans="1:13" ht="15" customHeight="1" thickBot="1" x14ac:dyDescent="0.3">
      <c r="A47" s="41"/>
      <c r="B47" s="667" t="s">
        <v>189</v>
      </c>
      <c r="C47" s="630"/>
      <c r="D47" s="630"/>
      <c r="E47" s="630"/>
      <c r="F47" s="630"/>
      <c r="G47" s="630"/>
      <c r="H47" s="630"/>
      <c r="I47" s="631"/>
      <c r="J47" s="667" t="s">
        <v>198</v>
      </c>
      <c r="K47" s="630"/>
      <c r="L47" s="630"/>
      <c r="M47" s="631"/>
    </row>
    <row r="48" spans="1:13" ht="15" customHeight="1" thickBot="1" x14ac:dyDescent="0.3">
      <c r="A48" s="41"/>
      <c r="B48" s="667" t="s">
        <v>207</v>
      </c>
      <c r="C48" s="630"/>
      <c r="D48" s="630"/>
      <c r="E48" s="631"/>
      <c r="F48" s="667" t="s">
        <v>208</v>
      </c>
      <c r="G48" s="630"/>
      <c r="H48" s="630"/>
      <c r="I48" s="631"/>
      <c r="J48" s="667" t="s">
        <v>209</v>
      </c>
      <c r="K48" s="630"/>
      <c r="L48" s="630"/>
      <c r="M48" s="631"/>
    </row>
    <row r="49" spans="1:13" ht="43.5" customHeight="1" thickBot="1" x14ac:dyDescent="0.3">
      <c r="A49" s="43" t="s">
        <v>210</v>
      </c>
      <c r="B49" s="115" t="s">
        <v>211</v>
      </c>
      <c r="C49" s="44" t="s">
        <v>212</v>
      </c>
      <c r="D49" s="44" t="s">
        <v>213</v>
      </c>
      <c r="E49" s="44" t="s">
        <v>214</v>
      </c>
      <c r="F49" s="115" t="s">
        <v>211</v>
      </c>
      <c r="G49" s="44" t="s">
        <v>212</v>
      </c>
      <c r="H49" s="44" t="s">
        <v>213</v>
      </c>
      <c r="I49" s="44" t="s">
        <v>214</v>
      </c>
      <c r="J49" s="115" t="s">
        <v>211</v>
      </c>
      <c r="K49" s="44" t="s">
        <v>212</v>
      </c>
      <c r="L49" s="44" t="s">
        <v>213</v>
      </c>
      <c r="M49" s="44" t="s">
        <v>214</v>
      </c>
    </row>
    <row r="50" spans="1:13" ht="15" customHeight="1" x14ac:dyDescent="0.25">
      <c r="A50" s="116" t="s">
        <v>215</v>
      </c>
      <c r="B50" s="117"/>
      <c r="C50" s="117"/>
      <c r="D50" s="117"/>
      <c r="E50" s="117"/>
      <c r="F50" s="117"/>
      <c r="G50" s="117"/>
      <c r="H50" s="117"/>
      <c r="I50" s="117"/>
      <c r="J50" s="117"/>
      <c r="K50" s="117"/>
      <c r="L50" s="117"/>
      <c r="M50" s="117"/>
    </row>
    <row r="51" spans="1:13" ht="14.25" customHeight="1" x14ac:dyDescent="0.25">
      <c r="A51" s="50" t="s">
        <v>216</v>
      </c>
      <c r="B51" s="117"/>
      <c r="C51" s="117"/>
      <c r="D51" s="117"/>
      <c r="E51" s="117"/>
      <c r="F51" s="117"/>
      <c r="G51" s="117"/>
      <c r="H51" s="117"/>
      <c r="I51" s="117"/>
      <c r="J51" s="117"/>
      <c r="K51" s="117"/>
      <c r="L51" s="117"/>
      <c r="M51" s="117"/>
    </row>
    <row r="52" spans="1:13" ht="14.25" customHeight="1" x14ac:dyDescent="0.25">
      <c r="A52" s="50" t="s">
        <v>217</v>
      </c>
      <c r="B52" s="117"/>
      <c r="C52" s="117"/>
      <c r="D52" s="117"/>
      <c r="E52" s="117"/>
      <c r="F52" s="117"/>
      <c r="G52" s="117"/>
      <c r="H52" s="117"/>
      <c r="I52" s="117"/>
      <c r="J52" s="117"/>
      <c r="K52" s="117"/>
      <c r="L52" s="117"/>
      <c r="M52" s="117"/>
    </row>
    <row r="53" spans="1:13" ht="14.25" customHeight="1" x14ac:dyDescent="0.25">
      <c r="A53" s="50" t="s">
        <v>218</v>
      </c>
      <c r="B53" s="117"/>
      <c r="C53" s="117"/>
      <c r="D53" s="117"/>
      <c r="E53" s="117"/>
      <c r="F53" s="117"/>
      <c r="G53" s="117"/>
      <c r="H53" s="117"/>
      <c r="I53" s="117"/>
      <c r="J53" s="117"/>
      <c r="K53" s="117"/>
      <c r="L53" s="117"/>
      <c r="M53" s="117"/>
    </row>
    <row r="54" spans="1:13" ht="14.25" customHeight="1" x14ac:dyDescent="0.25">
      <c r="A54" s="50" t="s">
        <v>219</v>
      </c>
      <c r="B54" s="117"/>
      <c r="C54" s="117"/>
      <c r="D54" s="117"/>
      <c r="E54" s="117"/>
      <c r="F54" s="117"/>
      <c r="G54" s="117"/>
      <c r="H54" s="117"/>
      <c r="I54" s="117"/>
      <c r="J54" s="117"/>
      <c r="K54" s="117"/>
      <c r="L54" s="117"/>
      <c r="M54" s="117"/>
    </row>
    <row r="55" spans="1:13" ht="14.25" customHeight="1" x14ac:dyDescent="0.25">
      <c r="A55" s="50" t="s">
        <v>220</v>
      </c>
      <c r="B55" s="117"/>
      <c r="C55" s="117"/>
      <c r="D55" s="117"/>
      <c r="E55" s="117"/>
      <c r="F55" s="117"/>
      <c r="G55" s="117"/>
      <c r="H55" s="117"/>
      <c r="I55" s="117"/>
      <c r="J55" s="117"/>
      <c r="K55" s="117"/>
      <c r="L55" s="117"/>
      <c r="M55" s="117"/>
    </row>
    <row r="56" spans="1:13" ht="14.25" customHeight="1" x14ac:dyDescent="0.25">
      <c r="A56" s="50" t="s">
        <v>221</v>
      </c>
      <c r="B56" s="117"/>
      <c r="C56" s="117"/>
      <c r="D56" s="117"/>
      <c r="E56" s="117"/>
      <c r="F56" s="117"/>
      <c r="G56" s="117"/>
      <c r="H56" s="117"/>
      <c r="I56" s="117"/>
      <c r="J56" s="117"/>
      <c r="K56" s="117"/>
      <c r="L56" s="117"/>
      <c r="M56" s="117"/>
    </row>
    <row r="57" spans="1:13" ht="14.25" customHeight="1" x14ac:dyDescent="0.25">
      <c r="A57" s="50" t="s">
        <v>222</v>
      </c>
      <c r="B57" s="117"/>
      <c r="C57" s="117"/>
      <c r="D57" s="117"/>
      <c r="E57" s="117"/>
      <c r="F57" s="117"/>
      <c r="G57" s="117"/>
      <c r="H57" s="117"/>
      <c r="I57" s="117"/>
      <c r="J57" s="117"/>
      <c r="K57" s="117"/>
      <c r="L57" s="117"/>
      <c r="M57" s="117"/>
    </row>
    <row r="58" spans="1:13" ht="14.25" customHeight="1" x14ac:dyDescent="0.25">
      <c r="A58" s="50" t="s">
        <v>223</v>
      </c>
      <c r="B58" s="117"/>
      <c r="C58" s="117"/>
      <c r="D58" s="117"/>
      <c r="E58" s="117"/>
      <c r="F58" s="117"/>
      <c r="G58" s="117"/>
      <c r="H58" s="117"/>
      <c r="I58" s="117"/>
      <c r="J58" s="117"/>
      <c r="K58" s="117"/>
      <c r="L58" s="117"/>
      <c r="M58" s="117"/>
    </row>
    <row r="59" spans="1:13" ht="14.25" customHeight="1" x14ac:dyDescent="0.25">
      <c r="A59" s="50" t="s">
        <v>224</v>
      </c>
      <c r="B59" s="117"/>
      <c r="C59" s="117"/>
      <c r="D59" s="117"/>
      <c r="E59" s="117"/>
      <c r="F59" s="117"/>
      <c r="G59" s="117"/>
      <c r="H59" s="117"/>
      <c r="I59" s="117"/>
      <c r="J59" s="117"/>
      <c r="K59" s="117"/>
      <c r="L59" s="117"/>
      <c r="M59" s="117"/>
    </row>
    <row r="60" spans="1:13" ht="14.25" customHeight="1" x14ac:dyDescent="0.25">
      <c r="A60" s="50" t="s">
        <v>225</v>
      </c>
      <c r="B60" s="117"/>
      <c r="C60" s="117"/>
      <c r="D60" s="117"/>
      <c r="E60" s="117"/>
      <c r="F60" s="117"/>
      <c r="G60" s="117"/>
      <c r="H60" s="117"/>
      <c r="I60" s="117"/>
      <c r="J60" s="117"/>
      <c r="K60" s="117"/>
      <c r="L60" s="117"/>
      <c r="M60" s="117"/>
    </row>
    <row r="61" spans="1:13" ht="14.25" customHeight="1" x14ac:dyDescent="0.25">
      <c r="A61" s="50" t="s">
        <v>226</v>
      </c>
      <c r="B61" s="117"/>
      <c r="C61" s="117"/>
      <c r="D61" s="117"/>
      <c r="E61" s="117"/>
      <c r="F61" s="117"/>
      <c r="G61" s="117"/>
      <c r="H61" s="117"/>
      <c r="I61" s="117"/>
      <c r="J61" s="117"/>
      <c r="K61" s="117"/>
      <c r="L61" s="117"/>
      <c r="M61" s="117"/>
    </row>
    <row r="62" spans="1:13" ht="14.25" customHeight="1" x14ac:dyDescent="0.25">
      <c r="A62" s="50" t="s">
        <v>227</v>
      </c>
      <c r="B62" s="117"/>
      <c r="C62" s="117"/>
      <c r="D62" s="117"/>
      <c r="E62" s="117"/>
      <c r="F62" s="117"/>
      <c r="G62" s="117"/>
      <c r="H62" s="117"/>
      <c r="I62" s="117"/>
      <c r="J62" s="117"/>
      <c r="K62" s="117"/>
      <c r="L62" s="117"/>
      <c r="M62" s="117"/>
    </row>
    <row r="63" spans="1:13" ht="14.25" customHeight="1" x14ac:dyDescent="0.25">
      <c r="A63" s="50" t="s">
        <v>228</v>
      </c>
      <c r="B63" s="117"/>
      <c r="C63" s="117"/>
      <c r="D63" s="117"/>
      <c r="E63" s="117"/>
      <c r="F63" s="117"/>
      <c r="G63" s="117"/>
      <c r="H63" s="117"/>
      <c r="I63" s="117"/>
      <c r="J63" s="117"/>
      <c r="K63" s="117"/>
      <c r="L63" s="117"/>
      <c r="M63" s="117"/>
    </row>
    <row r="64" spans="1:13" ht="14.25" customHeight="1" x14ac:dyDescent="0.25">
      <c r="A64" s="50" t="s">
        <v>229</v>
      </c>
      <c r="B64" s="117"/>
      <c r="C64" s="117"/>
      <c r="D64" s="117"/>
      <c r="E64" s="117"/>
      <c r="F64" s="117"/>
      <c r="G64" s="117"/>
      <c r="H64" s="117"/>
      <c r="I64" s="117"/>
      <c r="J64" s="117"/>
      <c r="K64" s="117"/>
      <c r="L64" s="117"/>
      <c r="M64" s="117"/>
    </row>
    <row r="65" spans="1:13" ht="15" customHeight="1" x14ac:dyDescent="0.25">
      <c r="A65" s="116" t="s">
        <v>230</v>
      </c>
      <c r="B65" s="117"/>
      <c r="C65" s="117"/>
      <c r="D65" s="117"/>
      <c r="E65" s="117"/>
      <c r="F65" s="117"/>
      <c r="G65" s="117"/>
      <c r="H65" s="117"/>
      <c r="I65" s="117"/>
      <c r="J65" s="117"/>
      <c r="K65" s="117"/>
      <c r="L65" s="117"/>
      <c r="M65" s="117"/>
    </row>
    <row r="66" spans="1:13" ht="15" customHeight="1" x14ac:dyDescent="0.25">
      <c r="A66" s="116" t="s">
        <v>231</v>
      </c>
      <c r="B66" s="117"/>
      <c r="C66" s="117"/>
      <c r="D66" s="117"/>
      <c r="E66" s="117"/>
      <c r="F66" s="117"/>
      <c r="G66" s="117"/>
      <c r="H66" s="117"/>
      <c r="I66" s="117"/>
      <c r="J66" s="117"/>
      <c r="K66" s="117"/>
      <c r="L66" s="117"/>
      <c r="M66" s="117"/>
    </row>
    <row r="67" spans="1:13" ht="15" customHeight="1" x14ac:dyDescent="0.25">
      <c r="A67" s="116" t="s">
        <v>232</v>
      </c>
      <c r="B67" s="117"/>
      <c r="C67" s="117"/>
      <c r="D67" s="117"/>
      <c r="E67" s="117"/>
      <c r="F67" s="117"/>
      <c r="G67" s="117"/>
      <c r="H67" s="117"/>
      <c r="I67" s="117"/>
      <c r="J67" s="117"/>
      <c r="K67" s="117"/>
      <c r="L67" s="117"/>
      <c r="M67" s="117"/>
    </row>
    <row r="68" spans="1:13" ht="15.75" customHeight="1" thickBot="1" x14ac:dyDescent="0.3">
      <c r="A68" s="118" t="s">
        <v>233</v>
      </c>
      <c r="B68" s="119"/>
      <c r="C68" s="119"/>
      <c r="D68" s="119"/>
      <c r="E68" s="119"/>
      <c r="F68" s="119"/>
      <c r="G68" s="119"/>
      <c r="H68" s="119"/>
      <c r="I68" s="119"/>
      <c r="J68" s="119"/>
      <c r="K68" s="119"/>
      <c r="L68" s="119"/>
      <c r="M68" s="119"/>
    </row>
    <row r="73" spans="1:13" x14ac:dyDescent="0.25">
      <c r="A73" s="2" t="str">
        <f>+Caratula!B31</f>
        <v>Firmado a los efectos de su identificación con informe de fecha</v>
      </c>
    </row>
    <row r="74" spans="1:13" x14ac:dyDescent="0.25">
      <c r="A74" s="563">
        <f>+Caratula!B32</f>
        <v>46108</v>
      </c>
    </row>
  </sheetData>
  <mergeCells count="15">
    <mergeCell ref="A46:M46"/>
    <mergeCell ref="B9:E9"/>
    <mergeCell ref="A1:M1"/>
    <mergeCell ref="F9:I9"/>
    <mergeCell ref="J48:M48"/>
    <mergeCell ref="J9:M9"/>
    <mergeCell ref="B47:I47"/>
    <mergeCell ref="J8:M8"/>
    <mergeCell ref="J47:M47"/>
    <mergeCell ref="B8:I8"/>
    <mergeCell ref="B48:E48"/>
    <mergeCell ref="A4:M4"/>
    <mergeCell ref="F48:I48"/>
    <mergeCell ref="A7:M7"/>
    <mergeCell ref="A2:M2"/>
  </mergeCells>
  <pageMargins left="0.7" right="0.7" top="0.75" bottom="0.75" header="0.3" footer="0.3"/>
  <pageSetup paperSize="9" scale="8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5"/>
  <sheetViews>
    <sheetView showGridLines="0" topLeftCell="A4" zoomScale="136" zoomScaleNormal="136" workbookViewId="0">
      <selection activeCell="B19" sqref="B19:P19"/>
    </sheetView>
  </sheetViews>
  <sheetFormatPr baseColWidth="10" defaultColWidth="11.44140625" defaultRowHeight="13.2" x14ac:dyDescent="0.25"/>
  <cols>
    <col min="1" max="1" width="23.44140625" style="2" customWidth="1"/>
    <col min="2" max="3" width="14.5546875" style="2" customWidth="1"/>
    <col min="4" max="4" width="12.109375" style="2" customWidth="1"/>
    <col min="5" max="5" width="12.44140625" style="2" customWidth="1"/>
    <col min="6" max="6" width="12.33203125" style="2" customWidth="1"/>
    <col min="7" max="7" width="14.5546875" style="2" customWidth="1"/>
    <col min="8" max="8" width="18.6640625" style="2" customWidth="1"/>
    <col min="9" max="10" width="10.6640625" style="2" customWidth="1"/>
    <col min="11" max="11" width="14.33203125" style="2" customWidth="1"/>
    <col min="12" max="13" width="14.5546875" style="2" customWidth="1"/>
    <col min="14" max="14" width="13.6640625" style="2" customWidth="1"/>
    <col min="15" max="15" width="14.88671875" style="2" customWidth="1"/>
    <col min="16" max="16" width="16.88671875" style="2" customWidth="1"/>
    <col min="17" max="17" width="11.44140625" style="2" customWidth="1"/>
    <col min="18" max="16384" width="11.44140625" style="2"/>
  </cols>
  <sheetData>
    <row r="1" spans="1:18" ht="15" customHeight="1" x14ac:dyDescent="0.25">
      <c r="A1" s="660" t="str">
        <f>+estadopat!A1</f>
        <v>Denominación social: ………………... (Tipo societario)</v>
      </c>
      <c r="B1" s="622"/>
      <c r="C1" s="622"/>
      <c r="D1" s="622"/>
      <c r="E1" s="622"/>
      <c r="F1" s="622"/>
      <c r="G1" s="622"/>
      <c r="H1" s="622"/>
      <c r="I1" s="622"/>
      <c r="J1" s="622"/>
      <c r="K1" s="622"/>
      <c r="L1" s="622"/>
      <c r="M1" s="622"/>
      <c r="N1" s="622"/>
      <c r="O1" s="622"/>
      <c r="P1" s="622"/>
    </row>
    <row r="2" spans="1:18" ht="15" customHeight="1" x14ac:dyDescent="0.25">
      <c r="A2" s="668" t="s">
        <v>235</v>
      </c>
      <c r="B2" s="622"/>
      <c r="C2" s="622"/>
      <c r="D2" s="622"/>
      <c r="E2" s="622"/>
      <c r="F2" s="622"/>
      <c r="G2" s="622"/>
      <c r="H2" s="622"/>
      <c r="I2" s="622"/>
      <c r="J2" s="622"/>
      <c r="K2" s="622"/>
      <c r="L2" s="622"/>
      <c r="M2" s="622"/>
      <c r="N2" s="622"/>
      <c r="O2" s="622"/>
      <c r="P2" s="622"/>
    </row>
    <row r="3" spans="1:18" ht="15" customHeight="1" x14ac:dyDescent="0.25">
      <c r="A3" s="55"/>
      <c r="B3" s="55"/>
      <c r="C3" s="55"/>
      <c r="D3" s="55"/>
      <c r="E3" s="55"/>
      <c r="F3" s="55"/>
      <c r="G3" s="55" t="s">
        <v>31</v>
      </c>
      <c r="H3" s="377">
        <f>+Caratula!D18</f>
        <v>46022</v>
      </c>
      <c r="I3" s="55"/>
      <c r="J3" s="55"/>
      <c r="K3" s="55"/>
      <c r="L3" s="55"/>
      <c r="M3" s="55"/>
      <c r="N3" s="55"/>
      <c r="O3" s="55"/>
      <c r="P3" s="55"/>
    </row>
    <row r="4" spans="1:18" ht="15" customHeight="1" x14ac:dyDescent="0.25">
      <c r="A4" s="660" t="str">
        <f>+estadopat!A4</f>
        <v xml:space="preserve"> Comparativo con el ejercicio inmediato anterior. Cifras expresadas en moneda homogénea</v>
      </c>
      <c r="B4" s="622"/>
      <c r="C4" s="622"/>
      <c r="D4" s="622"/>
      <c r="E4" s="622"/>
      <c r="F4" s="622"/>
      <c r="G4" s="622"/>
      <c r="H4" s="622"/>
      <c r="I4" s="622"/>
      <c r="J4" s="622"/>
      <c r="K4" s="622"/>
      <c r="L4" s="622"/>
      <c r="M4" s="622"/>
      <c r="N4" s="622"/>
      <c r="O4" s="622"/>
      <c r="P4" s="622"/>
    </row>
    <row r="5" spans="1:18" ht="15" customHeight="1" x14ac:dyDescent="0.25">
      <c r="A5" s="120"/>
      <c r="B5" s="23"/>
      <c r="C5" s="23"/>
      <c r="D5" s="23"/>
      <c r="E5" s="23"/>
      <c r="F5" s="23"/>
      <c r="G5" s="23"/>
      <c r="H5" s="23"/>
      <c r="I5" s="23"/>
      <c r="J5" s="23"/>
      <c r="K5" s="23"/>
      <c r="L5" s="23"/>
      <c r="M5" s="23"/>
      <c r="N5" s="23"/>
      <c r="O5" s="23"/>
      <c r="P5" s="23"/>
    </row>
    <row r="6" spans="1:18" ht="15" customHeight="1" x14ac:dyDescent="0.25">
      <c r="A6" s="55"/>
      <c r="B6" s="23"/>
      <c r="C6" s="23"/>
      <c r="D6" s="23"/>
      <c r="E6" s="23"/>
      <c r="F6" s="23"/>
      <c r="G6" s="23"/>
      <c r="H6" s="23"/>
      <c r="I6" s="23"/>
      <c r="J6" s="23"/>
      <c r="K6" s="23"/>
      <c r="L6" s="23"/>
      <c r="M6" s="23"/>
      <c r="N6" s="23"/>
      <c r="O6" s="23"/>
      <c r="P6" s="23"/>
    </row>
    <row r="7" spans="1:18" ht="15" customHeight="1" thickBot="1" x14ac:dyDescent="0.3">
      <c r="A7" s="114"/>
      <c r="B7" s="23"/>
      <c r="C7" s="23"/>
      <c r="D7" s="23"/>
      <c r="E7" s="23"/>
      <c r="F7" s="23"/>
      <c r="G7" s="23"/>
      <c r="H7" s="23"/>
      <c r="I7" s="23"/>
      <c r="J7" s="23"/>
      <c r="K7" s="23"/>
      <c r="L7" s="23"/>
      <c r="M7" s="23"/>
      <c r="N7" s="23"/>
      <c r="O7" s="23"/>
      <c r="P7" s="23"/>
    </row>
    <row r="8" spans="1:18" ht="15" customHeight="1" thickBot="1" x14ac:dyDescent="0.3">
      <c r="A8" s="39"/>
      <c r="B8" s="667" t="s">
        <v>236</v>
      </c>
      <c r="C8" s="630"/>
      <c r="D8" s="630"/>
      <c r="E8" s="630"/>
      <c r="F8" s="630"/>
      <c r="G8" s="631"/>
      <c r="H8" s="667" t="s">
        <v>237</v>
      </c>
      <c r="I8" s="630"/>
      <c r="J8" s="630"/>
      <c r="K8" s="630"/>
      <c r="L8" s="630"/>
      <c r="M8" s="631"/>
      <c r="N8" s="121"/>
      <c r="O8" s="667" t="s">
        <v>238</v>
      </c>
      <c r="P8" s="631"/>
    </row>
    <row r="9" spans="1:18" ht="43.5" customHeight="1" thickBot="1" x14ac:dyDescent="0.3">
      <c r="A9" s="43" t="s">
        <v>83</v>
      </c>
      <c r="B9" s="128" t="s">
        <v>239</v>
      </c>
      <c r="C9" s="128" t="s">
        <v>240</v>
      </c>
      <c r="D9" s="128" t="s">
        <v>241</v>
      </c>
      <c r="E9" s="128" t="s">
        <v>242</v>
      </c>
      <c r="F9" s="128" t="s">
        <v>243</v>
      </c>
      <c r="G9" s="128" t="s">
        <v>244</v>
      </c>
      <c r="H9" s="128" t="s">
        <v>239</v>
      </c>
      <c r="I9" s="128" t="s">
        <v>242</v>
      </c>
      <c r="J9" s="128" t="s">
        <v>241</v>
      </c>
      <c r="K9" s="128" t="s">
        <v>245</v>
      </c>
      <c r="L9" s="390" t="s">
        <v>243</v>
      </c>
      <c r="M9" s="391" t="s">
        <v>244</v>
      </c>
      <c r="N9" s="390" t="s">
        <v>246</v>
      </c>
      <c r="O9" s="391" t="s">
        <v>206</v>
      </c>
      <c r="P9" s="128" t="s">
        <v>234</v>
      </c>
    </row>
    <row r="10" spans="1:18" ht="18" customHeight="1" x14ac:dyDescent="0.25">
      <c r="A10" s="274" t="s">
        <v>247</v>
      </c>
      <c r="B10" s="275"/>
      <c r="C10" s="280"/>
      <c r="D10" s="275"/>
      <c r="E10" s="275"/>
      <c r="F10" s="275"/>
      <c r="G10" s="276">
        <f t="shared" ref="G10:G18" si="0">+B10+C10+D10-E10+F10</f>
        <v>0</v>
      </c>
      <c r="H10" s="388"/>
      <c r="I10" s="275"/>
      <c r="J10" s="275"/>
      <c r="K10" s="275"/>
      <c r="L10" s="275"/>
      <c r="M10" s="277">
        <f t="shared" ref="M10:M18" si="1">+H10-I10+J10+K10+L10</f>
        <v>0</v>
      </c>
      <c r="N10" s="275"/>
      <c r="O10" s="277">
        <f t="shared" ref="O10:O18" si="2">+G10-M10+N10</f>
        <v>0</v>
      </c>
      <c r="P10" s="276">
        <f t="shared" ref="P10:P18" si="3">+B10-H10</f>
        <v>0</v>
      </c>
      <c r="R10" s="19"/>
    </row>
    <row r="11" spans="1:18" ht="15" customHeight="1" x14ac:dyDescent="0.25">
      <c r="A11" s="274" t="s">
        <v>248</v>
      </c>
      <c r="B11" s="272"/>
      <c r="C11" s="272"/>
      <c r="D11" s="272"/>
      <c r="E11" s="272"/>
      <c r="F11" s="272"/>
      <c r="G11" s="277">
        <f t="shared" si="0"/>
        <v>0</v>
      </c>
      <c r="H11" s="389"/>
      <c r="I11" s="272"/>
      <c r="J11" s="272"/>
      <c r="K11" s="272"/>
      <c r="L11" s="272"/>
      <c r="M11" s="277">
        <f t="shared" si="1"/>
        <v>0</v>
      </c>
      <c r="N11" s="272"/>
      <c r="O11" s="277">
        <f t="shared" si="2"/>
        <v>0</v>
      </c>
      <c r="P11" s="277">
        <f t="shared" si="3"/>
        <v>0</v>
      </c>
      <c r="R11" s="19"/>
    </row>
    <row r="12" spans="1:18" ht="15" customHeight="1" x14ac:dyDescent="0.25">
      <c r="A12" s="274" t="s">
        <v>249</v>
      </c>
      <c r="B12" s="272"/>
      <c r="C12" s="272"/>
      <c r="D12" s="272"/>
      <c r="E12" s="272"/>
      <c r="F12" s="272"/>
      <c r="G12" s="277">
        <f t="shared" si="0"/>
        <v>0</v>
      </c>
      <c r="H12" s="389"/>
      <c r="I12" s="272"/>
      <c r="J12" s="272"/>
      <c r="K12" s="272"/>
      <c r="L12" s="272"/>
      <c r="M12" s="277">
        <f t="shared" si="1"/>
        <v>0</v>
      </c>
      <c r="N12" s="272"/>
      <c r="O12" s="277">
        <f t="shared" si="2"/>
        <v>0</v>
      </c>
      <c r="P12" s="277">
        <f t="shared" si="3"/>
        <v>0</v>
      </c>
      <c r="R12" s="19"/>
    </row>
    <row r="13" spans="1:18" ht="14.25" customHeight="1" x14ac:dyDescent="0.25">
      <c r="A13" s="274" t="s">
        <v>250</v>
      </c>
      <c r="B13" s="272"/>
      <c r="C13" s="272"/>
      <c r="D13" s="272"/>
      <c r="E13" s="272"/>
      <c r="F13" s="272"/>
      <c r="G13" s="277">
        <f t="shared" si="0"/>
        <v>0</v>
      </c>
      <c r="H13" s="389"/>
      <c r="I13" s="272"/>
      <c r="J13" s="272"/>
      <c r="K13" s="272"/>
      <c r="L13" s="272"/>
      <c r="M13" s="277">
        <f t="shared" si="1"/>
        <v>0</v>
      </c>
      <c r="N13" s="272"/>
      <c r="O13" s="277">
        <f t="shared" si="2"/>
        <v>0</v>
      </c>
      <c r="P13" s="277">
        <f t="shared" si="3"/>
        <v>0</v>
      </c>
      <c r="R13" s="19"/>
    </row>
    <row r="14" spans="1:18" ht="14.25" customHeight="1" x14ac:dyDescent="0.25">
      <c r="A14" s="274" t="s">
        <v>251</v>
      </c>
      <c r="B14" s="272"/>
      <c r="C14" s="272"/>
      <c r="D14" s="272"/>
      <c r="E14" s="272"/>
      <c r="F14" s="272"/>
      <c r="G14" s="277">
        <f t="shared" si="0"/>
        <v>0</v>
      </c>
      <c r="H14" s="389"/>
      <c r="I14" s="272"/>
      <c r="J14" s="272"/>
      <c r="K14" s="272"/>
      <c r="L14" s="272"/>
      <c r="M14" s="277">
        <f t="shared" si="1"/>
        <v>0</v>
      </c>
      <c r="N14" s="272"/>
      <c r="O14" s="277">
        <f t="shared" si="2"/>
        <v>0</v>
      </c>
      <c r="P14" s="277">
        <f t="shared" si="3"/>
        <v>0</v>
      </c>
      <c r="R14" s="19"/>
    </row>
    <row r="15" spans="1:18" ht="42.75" customHeight="1" x14ac:dyDescent="0.25">
      <c r="A15" s="274" t="s">
        <v>252</v>
      </c>
      <c r="B15" s="272"/>
      <c r="C15" s="272"/>
      <c r="D15" s="272"/>
      <c r="E15" s="272"/>
      <c r="F15" s="272"/>
      <c r="G15" s="277">
        <f t="shared" si="0"/>
        <v>0</v>
      </c>
      <c r="H15" s="389"/>
      <c r="I15" s="272"/>
      <c r="J15" s="272"/>
      <c r="K15" s="272"/>
      <c r="L15" s="272"/>
      <c r="M15" s="277">
        <f t="shared" si="1"/>
        <v>0</v>
      </c>
      <c r="N15" s="272"/>
      <c r="O15" s="277">
        <f t="shared" si="2"/>
        <v>0</v>
      </c>
      <c r="P15" s="277">
        <f t="shared" si="3"/>
        <v>0</v>
      </c>
      <c r="R15" s="19"/>
    </row>
    <row r="16" spans="1:18" ht="42.75" customHeight="1" x14ac:dyDescent="0.25">
      <c r="A16" s="274" t="s">
        <v>253</v>
      </c>
      <c r="B16" s="272"/>
      <c r="C16" s="272"/>
      <c r="D16" s="272"/>
      <c r="E16" s="272"/>
      <c r="F16" s="272"/>
      <c r="G16" s="277">
        <f t="shared" si="0"/>
        <v>0</v>
      </c>
      <c r="H16" s="389"/>
      <c r="I16" s="272"/>
      <c r="J16" s="272"/>
      <c r="K16" s="272"/>
      <c r="L16" s="272"/>
      <c r="M16" s="277">
        <f t="shared" si="1"/>
        <v>0</v>
      </c>
      <c r="N16" s="272"/>
      <c r="O16" s="277">
        <f t="shared" si="2"/>
        <v>0</v>
      </c>
      <c r="P16" s="277">
        <f t="shared" si="3"/>
        <v>0</v>
      </c>
      <c r="R16" s="19"/>
    </row>
    <row r="17" spans="1:16" ht="14.25" customHeight="1" x14ac:dyDescent="0.25">
      <c r="A17" s="274" t="s">
        <v>254</v>
      </c>
      <c r="B17" s="272"/>
      <c r="C17" s="272"/>
      <c r="D17" s="272"/>
      <c r="E17" s="272"/>
      <c r="F17" s="272"/>
      <c r="G17" s="277">
        <f t="shared" si="0"/>
        <v>0</v>
      </c>
      <c r="H17" s="389"/>
      <c r="I17" s="272"/>
      <c r="J17" s="272"/>
      <c r="K17" s="272"/>
      <c r="L17" s="272"/>
      <c r="M17" s="277">
        <f t="shared" si="1"/>
        <v>0</v>
      </c>
      <c r="N17" s="272"/>
      <c r="O17" s="277">
        <f t="shared" si="2"/>
        <v>0</v>
      </c>
      <c r="P17" s="277">
        <f t="shared" si="3"/>
        <v>0</v>
      </c>
    </row>
    <row r="18" spans="1:16" ht="28.5" customHeight="1" thickBot="1" x14ac:dyDescent="0.3">
      <c r="A18" s="274" t="s">
        <v>255</v>
      </c>
      <c r="B18" s="272"/>
      <c r="C18" s="272"/>
      <c r="D18" s="272"/>
      <c r="E18" s="272"/>
      <c r="F18" s="615"/>
      <c r="G18" s="616">
        <f t="shared" si="0"/>
        <v>0</v>
      </c>
      <c r="H18" s="389"/>
      <c r="I18" s="272"/>
      <c r="J18" s="272"/>
      <c r="K18" s="272"/>
      <c r="L18" s="272"/>
      <c r="M18" s="277">
        <f t="shared" si="1"/>
        <v>0</v>
      </c>
      <c r="N18" s="272"/>
      <c r="O18" s="277">
        <f t="shared" si="2"/>
        <v>0</v>
      </c>
      <c r="P18" s="277">
        <f t="shared" si="3"/>
        <v>0</v>
      </c>
    </row>
    <row r="19" spans="1:16" ht="19.5" customHeight="1" thickBot="1" x14ac:dyDescent="0.3">
      <c r="A19" s="617" t="s">
        <v>256</v>
      </c>
      <c r="B19" s="618">
        <f t="shared" ref="B19:P19" si="4">SUM(B10:B18)</f>
        <v>0</v>
      </c>
      <c r="C19" s="278">
        <f t="shared" si="4"/>
        <v>0</v>
      </c>
      <c r="D19" s="278">
        <f t="shared" si="4"/>
        <v>0</v>
      </c>
      <c r="E19" s="278">
        <f t="shared" si="4"/>
        <v>0</v>
      </c>
      <c r="F19" s="278">
        <f t="shared" si="4"/>
        <v>0</v>
      </c>
      <c r="G19" s="278">
        <f t="shared" si="4"/>
        <v>0</v>
      </c>
      <c r="H19" s="278">
        <f t="shared" si="4"/>
        <v>0</v>
      </c>
      <c r="I19" s="278">
        <f t="shared" si="4"/>
        <v>0</v>
      </c>
      <c r="J19" s="278">
        <f t="shared" si="4"/>
        <v>0</v>
      </c>
      <c r="K19" s="278">
        <f t="shared" si="4"/>
        <v>0</v>
      </c>
      <c r="L19" s="278">
        <f t="shared" si="4"/>
        <v>0</v>
      </c>
      <c r="M19" s="278">
        <f t="shared" si="4"/>
        <v>0</v>
      </c>
      <c r="N19" s="278">
        <f t="shared" si="4"/>
        <v>0</v>
      </c>
      <c r="O19" s="278">
        <f t="shared" si="4"/>
        <v>0</v>
      </c>
      <c r="P19" s="279">
        <f t="shared" si="4"/>
        <v>0</v>
      </c>
    </row>
    <row r="21" spans="1:16" x14ac:dyDescent="0.25">
      <c r="D21" s="19"/>
      <c r="E21" s="19"/>
      <c r="F21" s="19"/>
    </row>
    <row r="22" spans="1:16" x14ac:dyDescent="0.25">
      <c r="D22" s="19"/>
      <c r="E22" s="19"/>
      <c r="F22" s="19"/>
    </row>
    <row r="23" spans="1:16" x14ac:dyDescent="0.25">
      <c r="D23" s="19"/>
      <c r="E23" s="19"/>
      <c r="F23" s="19"/>
    </row>
    <row r="24" spans="1:16" x14ac:dyDescent="0.25">
      <c r="A24" s="2" t="str">
        <f>+Caratula!B31</f>
        <v>Firmado a los efectos de su identificación con informe de fecha</v>
      </c>
      <c r="B24" s="19"/>
      <c r="D24" s="19"/>
      <c r="E24" s="19"/>
      <c r="F24" s="19"/>
    </row>
    <row r="25" spans="1:16" x14ac:dyDescent="0.25">
      <c r="A25" s="563">
        <f>+Caratula!B32</f>
        <v>46108</v>
      </c>
      <c r="B25" s="19"/>
      <c r="D25" s="19"/>
      <c r="E25" s="19"/>
      <c r="F25" s="19"/>
    </row>
    <row r="26" spans="1:16" x14ac:dyDescent="0.25">
      <c r="B26" s="19"/>
      <c r="D26" s="19"/>
      <c r="E26" s="19"/>
      <c r="F26" s="19"/>
    </row>
    <row r="27" spans="1:16" x14ac:dyDescent="0.25">
      <c r="B27" s="19"/>
      <c r="D27" s="19"/>
    </row>
    <row r="28" spans="1:16" x14ac:dyDescent="0.25">
      <c r="B28" s="19"/>
    </row>
    <row r="29" spans="1:16" x14ac:dyDescent="0.25">
      <c r="B29" s="19"/>
    </row>
    <row r="30" spans="1:16" x14ac:dyDescent="0.25">
      <c r="B30" s="19"/>
    </row>
    <row r="31" spans="1:16" x14ac:dyDescent="0.25">
      <c r="B31" s="19"/>
    </row>
    <row r="32" spans="1:16" x14ac:dyDescent="0.25">
      <c r="B32" s="19"/>
    </row>
    <row r="33" spans="2:2" x14ac:dyDescent="0.25">
      <c r="B33" s="19"/>
    </row>
    <row r="34" spans="2:2" x14ac:dyDescent="0.25">
      <c r="B34" s="19"/>
    </row>
    <row r="35" spans="2:2" x14ac:dyDescent="0.25">
      <c r="B35" s="19"/>
    </row>
  </sheetData>
  <mergeCells count="6">
    <mergeCell ref="A1:P1"/>
    <mergeCell ref="A2:P2"/>
    <mergeCell ref="B8:G8"/>
    <mergeCell ref="H8:M8"/>
    <mergeCell ref="A4:P4"/>
    <mergeCell ref="O8:P8"/>
  </mergeCells>
  <dataValidations count="1">
    <dataValidation operator="greaterThanOrEqual" allowBlank="1" showErrorMessage="1" errorTitle="Valor inválido" error="Ingrese un número válido." sqref="A8:P19" xr:uid="{00000000-0002-0000-0B00-000000000000}"/>
  </dataValidations>
  <pageMargins left="0.70866141732283472" right="0.70866141732283472" top="0.74803149606299213" bottom="0.74803149606299213" header="0.31496062992125978" footer="0.31496062992125978"/>
  <pageSetup paperSize="9" scale="85" fitToWidth="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4"/>
  <sheetViews>
    <sheetView showGridLines="0" workbookViewId="0">
      <selection activeCell="G9" sqref="G9"/>
    </sheetView>
  </sheetViews>
  <sheetFormatPr baseColWidth="10" defaultColWidth="11.44140625" defaultRowHeight="13.2" x14ac:dyDescent="0.25"/>
  <cols>
    <col min="1" max="1" width="23.44140625" style="2" customWidth="1"/>
    <col min="2" max="2" width="13" style="2" bestFit="1" customWidth="1"/>
    <col min="3" max="3" width="12.6640625" style="2" bestFit="1" customWidth="1"/>
    <col min="4" max="4" width="10.44140625" style="2" customWidth="1"/>
    <col min="5" max="5" width="12.6640625" style="2" bestFit="1" customWidth="1"/>
    <col min="6" max="6" width="13.44140625" style="2" customWidth="1"/>
    <col min="7" max="7" width="10.33203125" style="2" customWidth="1"/>
    <col min="8" max="8" width="11.6640625" style="2" bestFit="1" customWidth="1"/>
    <col min="9" max="9" width="13.6640625" style="2" customWidth="1"/>
    <col min="10" max="10" width="15.33203125" style="2" customWidth="1"/>
    <col min="11" max="11" width="12.33203125" style="2" bestFit="1" customWidth="1"/>
    <col min="12" max="12" width="12" style="2" bestFit="1" customWidth="1"/>
    <col min="13" max="14" width="11.44140625" style="2" customWidth="1"/>
    <col min="15" max="16384" width="11.44140625" style="2"/>
  </cols>
  <sheetData>
    <row r="1" spans="1:12" ht="15" customHeight="1" x14ac:dyDescent="0.25">
      <c r="A1" s="660" t="str">
        <f>+estadopat!A1</f>
        <v>Denominación social: ………………... (Tipo societario)</v>
      </c>
      <c r="B1" s="622"/>
      <c r="C1" s="622"/>
      <c r="D1" s="622"/>
      <c r="E1" s="622"/>
      <c r="F1" s="622"/>
      <c r="G1" s="622"/>
      <c r="H1" s="622"/>
      <c r="I1" s="622"/>
      <c r="J1" s="622"/>
      <c r="K1" s="622"/>
      <c r="L1" s="622"/>
    </row>
    <row r="2" spans="1:12" ht="15" customHeight="1" x14ac:dyDescent="0.25">
      <c r="A2" s="653" t="s">
        <v>257</v>
      </c>
      <c r="B2" s="622"/>
      <c r="C2" s="622"/>
      <c r="D2" s="622"/>
      <c r="E2" s="622"/>
      <c r="F2" s="622"/>
      <c r="G2" s="622"/>
      <c r="H2" s="622"/>
      <c r="I2" s="622"/>
      <c r="J2" s="622"/>
      <c r="K2" s="622"/>
      <c r="L2" s="622"/>
    </row>
    <row r="3" spans="1:12" ht="15" customHeight="1" x14ac:dyDescent="0.25">
      <c r="A3" s="13"/>
      <c r="B3" s="13"/>
      <c r="C3" s="13"/>
      <c r="D3" s="13"/>
      <c r="E3" s="13" t="s">
        <v>31</v>
      </c>
      <c r="F3" s="374">
        <f>+Caratula!D18</f>
        <v>46022</v>
      </c>
      <c r="G3" s="13"/>
      <c r="H3" s="13"/>
      <c r="I3" s="13"/>
      <c r="J3" s="13"/>
      <c r="K3" s="13"/>
      <c r="L3" s="13"/>
    </row>
    <row r="4" spans="1:12" ht="14.25" customHeight="1" x14ac:dyDescent="0.25">
      <c r="A4" s="696" t="str">
        <f>+estadopat!A4</f>
        <v xml:space="preserve"> Comparativo con el ejercicio inmediato anterior. Cifras expresadas en moneda homogénea</v>
      </c>
      <c r="B4" s="622"/>
      <c r="C4" s="622"/>
      <c r="D4" s="622"/>
      <c r="E4" s="622"/>
      <c r="F4" s="622"/>
      <c r="G4" s="622"/>
      <c r="H4" s="622"/>
      <c r="I4" s="622"/>
      <c r="J4" s="622"/>
      <c r="K4" s="622"/>
      <c r="L4" s="622"/>
    </row>
    <row r="5" spans="1:12" ht="14.25" customHeight="1" x14ac:dyDescent="0.3">
      <c r="A5" s="15"/>
      <c r="B5" s="15"/>
      <c r="C5" s="15"/>
      <c r="D5" s="15"/>
      <c r="E5" s="15"/>
      <c r="F5" s="15"/>
      <c r="G5" s="15"/>
      <c r="H5" s="15"/>
      <c r="I5" s="15"/>
      <c r="J5" s="15"/>
      <c r="K5" s="15"/>
      <c r="L5" s="18"/>
    </row>
    <row r="6" spans="1:12" ht="14.25" customHeight="1" x14ac:dyDescent="0.3">
      <c r="A6" s="15"/>
      <c r="B6" s="15"/>
      <c r="C6" s="15"/>
      <c r="D6" s="15"/>
      <c r="E6" s="15"/>
      <c r="F6" s="15"/>
      <c r="G6" s="15"/>
      <c r="H6" s="15"/>
      <c r="I6" s="15"/>
      <c r="J6" s="15"/>
      <c r="K6" s="15"/>
      <c r="L6" s="18"/>
    </row>
    <row r="7" spans="1:12" ht="27.6" customHeight="1" x14ac:dyDescent="0.25">
      <c r="A7" s="689" t="s">
        <v>258</v>
      </c>
      <c r="B7" s="695" t="s">
        <v>259</v>
      </c>
      <c r="C7" s="692" t="s">
        <v>260</v>
      </c>
      <c r="D7" s="695" t="s">
        <v>261</v>
      </c>
      <c r="E7" s="695" t="s">
        <v>262</v>
      </c>
      <c r="F7" s="689" t="s">
        <v>263</v>
      </c>
      <c r="G7" s="690"/>
      <c r="H7" s="690"/>
      <c r="I7" s="691"/>
      <c r="J7" s="695" t="s">
        <v>264</v>
      </c>
      <c r="K7" s="695" t="s">
        <v>265</v>
      </c>
      <c r="L7" s="695" t="s">
        <v>266</v>
      </c>
    </row>
    <row r="8" spans="1:12" ht="42.75" customHeight="1" x14ac:dyDescent="0.25">
      <c r="A8" s="694"/>
      <c r="B8" s="694"/>
      <c r="C8" s="693"/>
      <c r="D8" s="694"/>
      <c r="E8" s="694"/>
      <c r="F8" s="284" t="s">
        <v>267</v>
      </c>
      <c r="G8" s="285" t="s">
        <v>261</v>
      </c>
      <c r="H8" s="284" t="s">
        <v>268</v>
      </c>
      <c r="I8" s="123" t="s">
        <v>269</v>
      </c>
      <c r="J8" s="694"/>
      <c r="K8" s="694"/>
      <c r="L8" s="694"/>
    </row>
    <row r="9" spans="1:12" ht="14.25" customHeight="1" x14ac:dyDescent="0.25">
      <c r="A9" s="286"/>
      <c r="B9" s="289">
        <v>1</v>
      </c>
      <c r="C9" s="289"/>
      <c r="D9" s="289"/>
      <c r="E9" s="290">
        <f t="shared" ref="E9:E17" si="0">+B9+C9-D9</f>
        <v>1</v>
      </c>
      <c r="F9" s="289">
        <v>0.5</v>
      </c>
      <c r="G9" s="291"/>
      <c r="H9" s="287"/>
      <c r="I9" s="283">
        <f t="shared" ref="I9:I17" si="1">+F9-G9+H9</f>
        <v>0.5</v>
      </c>
      <c r="J9" s="282"/>
      <c r="K9" s="281">
        <f t="shared" ref="K9:K17" si="2">+E9-I9-J9</f>
        <v>0.5</v>
      </c>
      <c r="L9" s="283">
        <f t="shared" ref="L9:L17" si="3">+B9-F9</f>
        <v>0.5</v>
      </c>
    </row>
    <row r="10" spans="1:12" ht="14.25" customHeight="1" x14ac:dyDescent="0.25">
      <c r="A10" s="21"/>
      <c r="B10" s="282"/>
      <c r="C10" s="282"/>
      <c r="D10" s="282"/>
      <c r="E10" s="281">
        <f t="shared" si="0"/>
        <v>0</v>
      </c>
      <c r="F10" s="282"/>
      <c r="G10" s="292"/>
      <c r="H10" s="288"/>
      <c r="I10" s="283">
        <f t="shared" si="1"/>
        <v>0</v>
      </c>
      <c r="J10" s="282"/>
      <c r="K10" s="281">
        <f t="shared" si="2"/>
        <v>0</v>
      </c>
      <c r="L10" s="283">
        <f t="shared" si="3"/>
        <v>0</v>
      </c>
    </row>
    <row r="11" spans="1:12" ht="14.25" customHeight="1" x14ac:dyDescent="0.25">
      <c r="A11" s="21"/>
      <c r="B11" s="282"/>
      <c r="C11" s="282"/>
      <c r="D11" s="282"/>
      <c r="E11" s="281">
        <f t="shared" si="0"/>
        <v>0</v>
      </c>
      <c r="F11" s="282"/>
      <c r="G11" s="292"/>
      <c r="H11" s="288"/>
      <c r="I11" s="283">
        <f t="shared" si="1"/>
        <v>0</v>
      </c>
      <c r="J11" s="282"/>
      <c r="K11" s="281">
        <f t="shared" si="2"/>
        <v>0</v>
      </c>
      <c r="L11" s="283">
        <f t="shared" si="3"/>
        <v>0</v>
      </c>
    </row>
    <row r="12" spans="1:12" ht="14.25" customHeight="1" x14ac:dyDescent="0.25">
      <c r="A12" s="21"/>
      <c r="B12" s="282"/>
      <c r="C12" s="282"/>
      <c r="D12" s="282"/>
      <c r="E12" s="281">
        <f t="shared" si="0"/>
        <v>0</v>
      </c>
      <c r="F12" s="282"/>
      <c r="G12" s="292"/>
      <c r="H12" s="288"/>
      <c r="I12" s="283">
        <f t="shared" si="1"/>
        <v>0</v>
      </c>
      <c r="J12" s="282"/>
      <c r="K12" s="281">
        <f t="shared" si="2"/>
        <v>0</v>
      </c>
      <c r="L12" s="283">
        <f t="shared" si="3"/>
        <v>0</v>
      </c>
    </row>
    <row r="13" spans="1:12" ht="14.25" customHeight="1" x14ac:dyDescent="0.25">
      <c r="A13" s="21"/>
      <c r="B13" s="282"/>
      <c r="C13" s="282"/>
      <c r="D13" s="282"/>
      <c r="E13" s="281">
        <f t="shared" si="0"/>
        <v>0</v>
      </c>
      <c r="F13" s="282"/>
      <c r="G13" s="292"/>
      <c r="H13" s="288"/>
      <c r="I13" s="283">
        <f t="shared" si="1"/>
        <v>0</v>
      </c>
      <c r="J13" s="282"/>
      <c r="K13" s="281">
        <f t="shared" si="2"/>
        <v>0</v>
      </c>
      <c r="L13" s="283">
        <f t="shared" si="3"/>
        <v>0</v>
      </c>
    </row>
    <row r="14" spans="1:12" ht="14.25" customHeight="1" x14ac:dyDescent="0.25">
      <c r="A14" s="124"/>
      <c r="B14" s="282"/>
      <c r="C14" s="282"/>
      <c r="D14" s="282"/>
      <c r="E14" s="281">
        <f t="shared" si="0"/>
        <v>0</v>
      </c>
      <c r="F14" s="282"/>
      <c r="G14" s="292"/>
      <c r="H14" s="288"/>
      <c r="I14" s="283">
        <f t="shared" si="1"/>
        <v>0</v>
      </c>
      <c r="J14" s="282"/>
      <c r="K14" s="281">
        <f t="shared" si="2"/>
        <v>0</v>
      </c>
      <c r="L14" s="283">
        <f t="shared" si="3"/>
        <v>0</v>
      </c>
    </row>
    <row r="15" spans="1:12" ht="14.25" customHeight="1" x14ac:dyDescent="0.25">
      <c r="A15" s="21"/>
      <c r="B15" s="282"/>
      <c r="C15" s="282"/>
      <c r="D15" s="282"/>
      <c r="E15" s="281">
        <f t="shared" si="0"/>
        <v>0</v>
      </c>
      <c r="F15" s="282"/>
      <c r="G15" s="292"/>
      <c r="H15" s="288"/>
      <c r="I15" s="283">
        <f t="shared" si="1"/>
        <v>0</v>
      </c>
      <c r="J15" s="282"/>
      <c r="K15" s="281">
        <f t="shared" si="2"/>
        <v>0</v>
      </c>
      <c r="L15" s="283">
        <f t="shared" si="3"/>
        <v>0</v>
      </c>
    </row>
    <row r="16" spans="1:12" ht="14.25" customHeight="1" x14ac:dyDescent="0.25">
      <c r="A16" s="21"/>
      <c r="B16" s="282"/>
      <c r="C16" s="282"/>
      <c r="D16" s="282"/>
      <c r="E16" s="281">
        <f t="shared" si="0"/>
        <v>0</v>
      </c>
      <c r="F16" s="282"/>
      <c r="G16" s="292"/>
      <c r="H16" s="288"/>
      <c r="I16" s="283">
        <f t="shared" si="1"/>
        <v>0</v>
      </c>
      <c r="J16" s="282"/>
      <c r="K16" s="281">
        <f t="shared" si="2"/>
        <v>0</v>
      </c>
      <c r="L16" s="283">
        <f t="shared" si="3"/>
        <v>0</v>
      </c>
    </row>
    <row r="17" spans="1:12" ht="14.25" customHeight="1" x14ac:dyDescent="0.25">
      <c r="A17" s="124"/>
      <c r="B17" s="282"/>
      <c r="C17" s="282"/>
      <c r="D17" s="282"/>
      <c r="E17" s="281">
        <f t="shared" si="0"/>
        <v>0</v>
      </c>
      <c r="F17" s="282"/>
      <c r="G17" s="292"/>
      <c r="H17" s="288"/>
      <c r="I17" s="283">
        <f t="shared" si="1"/>
        <v>0</v>
      </c>
      <c r="J17" s="282"/>
      <c r="K17" s="281">
        <f t="shared" si="2"/>
        <v>0</v>
      </c>
      <c r="L17" s="283">
        <f t="shared" si="3"/>
        <v>0</v>
      </c>
    </row>
    <row r="18" spans="1:12" ht="15" customHeight="1" x14ac:dyDescent="0.25">
      <c r="A18" s="451" t="s">
        <v>270</v>
      </c>
      <c r="B18" s="452">
        <f t="shared" ref="B18:L18" si="4">SUM(B9:B17)</f>
        <v>1</v>
      </c>
      <c r="C18" s="453">
        <f t="shared" si="4"/>
        <v>0</v>
      </c>
      <c r="D18" s="453">
        <f t="shared" si="4"/>
        <v>0</v>
      </c>
      <c r="E18" s="453">
        <f t="shared" si="4"/>
        <v>1</v>
      </c>
      <c r="F18" s="453">
        <f t="shared" si="4"/>
        <v>0.5</v>
      </c>
      <c r="G18" s="453">
        <f t="shared" si="4"/>
        <v>0</v>
      </c>
      <c r="H18" s="453">
        <f t="shared" si="4"/>
        <v>0</v>
      </c>
      <c r="I18" s="452">
        <f t="shared" si="4"/>
        <v>0.5</v>
      </c>
      <c r="J18" s="452">
        <f t="shared" si="4"/>
        <v>0</v>
      </c>
      <c r="K18" s="199">
        <f t="shared" si="4"/>
        <v>0.5</v>
      </c>
      <c r="L18" s="199">
        <f t="shared" si="4"/>
        <v>0.5</v>
      </c>
    </row>
    <row r="19" spans="1:12" ht="14.25" customHeight="1" x14ac:dyDescent="0.25">
      <c r="A19" s="23"/>
      <c r="B19" s="23"/>
      <c r="C19" s="23"/>
      <c r="D19" s="23"/>
      <c r="E19" s="23"/>
      <c r="F19" s="23"/>
      <c r="G19" s="23"/>
      <c r="H19" s="23"/>
      <c r="I19" s="23"/>
      <c r="J19" s="23"/>
      <c r="K19" s="23"/>
      <c r="L19" s="23"/>
    </row>
    <row r="20" spans="1:12" ht="14.25" customHeight="1" x14ac:dyDescent="0.25">
      <c r="A20" s="23"/>
      <c r="B20" s="23"/>
      <c r="C20" s="23"/>
      <c r="D20" s="23"/>
      <c r="E20" s="23"/>
      <c r="F20" s="23"/>
      <c r="G20" s="23"/>
      <c r="H20" s="23"/>
      <c r="I20" s="23"/>
      <c r="J20" s="23"/>
      <c r="K20" s="23"/>
      <c r="L20" s="23"/>
    </row>
    <row r="21" spans="1:12" ht="14.25" customHeight="1" x14ac:dyDescent="0.25">
      <c r="A21" s="23"/>
      <c r="B21" s="23"/>
      <c r="C21" s="23"/>
      <c r="D21" s="23"/>
      <c r="E21" s="23"/>
      <c r="F21" s="23"/>
      <c r="G21" s="23"/>
      <c r="H21" s="23"/>
      <c r="I21" s="23"/>
      <c r="J21" s="23"/>
      <c r="K21" s="23"/>
      <c r="L21" s="23"/>
    </row>
    <row r="22" spans="1:12" ht="14.25" customHeight="1" x14ac:dyDescent="0.25">
      <c r="A22" s="23"/>
      <c r="B22" s="28"/>
      <c r="C22" s="23"/>
      <c r="D22" s="23"/>
      <c r="E22" s="23"/>
      <c r="F22" s="23"/>
      <c r="G22" s="23"/>
      <c r="H22" s="23"/>
      <c r="I22" s="23"/>
      <c r="J22" s="23"/>
      <c r="K22" s="23"/>
      <c r="L22" s="23"/>
    </row>
    <row r="23" spans="1:12" x14ac:dyDescent="0.25">
      <c r="A23" s="2" t="str">
        <f>+Caratula!B31</f>
        <v>Firmado a los efectos de su identificación con informe de fecha</v>
      </c>
    </row>
    <row r="24" spans="1:12" x14ac:dyDescent="0.25">
      <c r="A24" s="563">
        <f>+Caratula!B32</f>
        <v>46108</v>
      </c>
    </row>
  </sheetData>
  <mergeCells count="12">
    <mergeCell ref="A2:L2"/>
    <mergeCell ref="F7:I7"/>
    <mergeCell ref="A1:L1"/>
    <mergeCell ref="C7:C8"/>
    <mergeCell ref="A7:A8"/>
    <mergeCell ref="B7:B8"/>
    <mergeCell ref="E7:E8"/>
    <mergeCell ref="K7:K8"/>
    <mergeCell ref="D7:D8"/>
    <mergeCell ref="L7:L8"/>
    <mergeCell ref="J7:J8"/>
    <mergeCell ref="A4:L4"/>
  </mergeCells>
  <dataValidations count="1">
    <dataValidation type="decimal" operator="greaterThanOrEqual" allowBlank="1" showErrorMessage="1" errorTitle="Valor inválido" error="Ingrese un número válido." sqref="B9:D17 F9:H17" xr:uid="{00000000-0002-0000-0C00-000000000000}">
      <formula1>0</formula1>
    </dataValidation>
  </dataValidations>
  <pageMargins left="0.70866141732283472" right="0.70866141732283472" top="0.74803149606299213" bottom="0.74803149606299213" header="0.31496062992125978" footer="0.31496062992125978"/>
  <pageSetup scale="75" fitToWidth="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2"/>
  <sheetViews>
    <sheetView zoomScale="160" zoomScaleNormal="160" workbookViewId="0">
      <selection activeCell="K1" sqref="K1"/>
    </sheetView>
  </sheetViews>
  <sheetFormatPr baseColWidth="10" defaultColWidth="11.44140625" defaultRowHeight="13.2" x14ac:dyDescent="0.25"/>
  <cols>
    <col min="1" max="1" width="55.109375" style="2" customWidth="1"/>
    <col min="2" max="2" width="11.44140625" style="2" customWidth="1"/>
    <col min="3" max="3" width="17" style="2" bestFit="1" customWidth="1"/>
    <col min="4" max="5" width="11.44140625" style="2" customWidth="1"/>
    <col min="6" max="6" width="15.44140625" style="2" bestFit="1" customWidth="1"/>
    <col min="7" max="7" width="11.44140625" style="2" customWidth="1"/>
    <col min="8" max="8" width="19.88671875" style="2" customWidth="1"/>
    <col min="9" max="9" width="21.6640625" style="2" customWidth="1"/>
    <col min="10" max="10" width="11.44140625" style="2" customWidth="1"/>
    <col min="11" max="11" width="37.33203125" style="2" customWidth="1"/>
    <col min="12" max="13" width="11.44140625" style="2" customWidth="1"/>
    <col min="14" max="16384" width="11.44140625" style="2"/>
  </cols>
  <sheetData>
    <row r="1" spans="1:11" ht="18" customHeight="1" x14ac:dyDescent="0.25">
      <c r="A1" s="660" t="str">
        <f>+estadopat!A1</f>
        <v>Denominación social: ………………... (Tipo societario)</v>
      </c>
      <c r="B1" s="622"/>
      <c r="C1" s="622"/>
      <c r="D1" s="622"/>
      <c r="E1" s="622"/>
      <c r="F1" s="622"/>
      <c r="G1" s="622"/>
      <c r="H1" s="622"/>
      <c r="I1" s="622"/>
      <c r="K1" s="196" t="str">
        <f>IF(Controles!B3="Valor Razonable","✔ ESTE ANEXO APLICA","✗ Este anexo NO aplica - ver Carátula")</f>
        <v>✗ Este anexo NO aplica - ver Carátula</v>
      </c>
    </row>
    <row r="2" spans="1:11" ht="15" customHeight="1" x14ac:dyDescent="0.25">
      <c r="A2" s="668" t="s">
        <v>271</v>
      </c>
      <c r="B2" s="622"/>
      <c r="C2" s="622"/>
      <c r="D2" s="622"/>
      <c r="E2" s="622"/>
      <c r="F2" s="622"/>
      <c r="G2" s="622"/>
      <c r="H2" s="622"/>
      <c r="I2" s="622"/>
    </row>
    <row r="3" spans="1:11" ht="15" customHeight="1" x14ac:dyDescent="0.25">
      <c r="A3" s="55"/>
      <c r="B3" s="55"/>
      <c r="C3" s="55"/>
      <c r="D3" s="55" t="s">
        <v>31</v>
      </c>
      <c r="E3" s="377">
        <f>+Caratula!D18</f>
        <v>46022</v>
      </c>
      <c r="F3" s="55"/>
      <c r="G3" s="55"/>
      <c r="H3" s="55"/>
      <c r="I3" s="55"/>
    </row>
    <row r="4" spans="1:11" ht="15" customHeight="1" x14ac:dyDescent="0.25">
      <c r="A4" s="660" t="str">
        <f>+estadopat!A4</f>
        <v xml:space="preserve"> Comparativo con el ejercicio inmediato anterior. Cifras expresadas en moneda homogénea</v>
      </c>
      <c r="B4" s="622"/>
      <c r="C4" s="622"/>
      <c r="D4" s="622"/>
      <c r="E4" s="622"/>
      <c r="F4" s="622"/>
      <c r="G4" s="622"/>
      <c r="H4" s="622"/>
      <c r="I4" s="622"/>
    </row>
    <row r="5" spans="1:11" ht="15" customHeight="1" x14ac:dyDescent="0.25">
      <c r="A5" s="120"/>
      <c r="B5" s="23"/>
      <c r="C5" s="23"/>
      <c r="D5" s="23"/>
      <c r="E5" s="23"/>
      <c r="F5" s="23"/>
      <c r="G5" s="23"/>
      <c r="H5" s="23"/>
      <c r="I5" s="23"/>
    </row>
    <row r="6" spans="1:11" ht="15" customHeight="1" x14ac:dyDescent="0.25">
      <c r="A6" s="55"/>
      <c r="B6" s="23"/>
      <c r="C6" s="23"/>
      <c r="D6" s="23"/>
      <c r="E6" s="23"/>
      <c r="F6" s="23"/>
      <c r="G6" s="23"/>
      <c r="H6" s="23"/>
      <c r="I6" s="23"/>
    </row>
    <row r="7" spans="1:11" ht="15" customHeight="1" x14ac:dyDescent="0.25">
      <c r="A7" s="120"/>
      <c r="B7" s="23"/>
      <c r="C7" s="23"/>
      <c r="D7" s="23"/>
      <c r="E7" s="23"/>
      <c r="F7" s="23"/>
      <c r="G7" s="23"/>
      <c r="H7" s="23"/>
      <c r="I7" s="23"/>
    </row>
    <row r="8" spans="1:11" ht="15" customHeight="1" x14ac:dyDescent="0.25">
      <c r="A8" s="55"/>
      <c r="B8" s="23"/>
      <c r="C8" s="23"/>
      <c r="D8" s="23"/>
      <c r="E8" s="23"/>
      <c r="F8" s="23"/>
      <c r="G8" s="23"/>
      <c r="H8" s="23"/>
      <c r="I8" s="23"/>
    </row>
    <row r="9" spans="1:11" ht="15" customHeight="1" thickBot="1" x14ac:dyDescent="0.3">
      <c r="A9" s="114"/>
      <c r="B9" s="23"/>
      <c r="C9" s="23"/>
      <c r="D9" s="23"/>
      <c r="E9" s="23"/>
      <c r="F9" s="23"/>
      <c r="G9" s="23"/>
      <c r="H9" s="23"/>
      <c r="I9" s="23"/>
    </row>
    <row r="10" spans="1:11" ht="15" customHeight="1" thickBot="1" x14ac:dyDescent="0.3">
      <c r="A10" s="39"/>
      <c r="B10" s="121"/>
      <c r="C10" s="121"/>
      <c r="D10" s="121"/>
      <c r="E10" s="121"/>
      <c r="F10" s="121"/>
      <c r="G10" s="121"/>
      <c r="H10" s="667" t="s">
        <v>272</v>
      </c>
      <c r="I10" s="631"/>
      <c r="J10" s="23"/>
    </row>
    <row r="11" spans="1:11" ht="29.25" customHeight="1" thickBot="1" x14ac:dyDescent="0.3">
      <c r="A11" s="43" t="s">
        <v>83</v>
      </c>
      <c r="B11" s="450" t="s">
        <v>273</v>
      </c>
      <c r="C11" s="439" t="s">
        <v>240</v>
      </c>
      <c r="D11" s="439" t="s">
        <v>242</v>
      </c>
      <c r="E11" s="439" t="s">
        <v>241</v>
      </c>
      <c r="F11" s="439" t="s">
        <v>274</v>
      </c>
      <c r="G11" s="439" t="s">
        <v>275</v>
      </c>
      <c r="H11" s="439" t="s">
        <v>206</v>
      </c>
      <c r="I11" s="439" t="s">
        <v>234</v>
      </c>
      <c r="J11" s="23"/>
    </row>
    <row r="12" spans="1:11" ht="14.25" customHeight="1" x14ac:dyDescent="0.25">
      <c r="A12" s="147" t="s">
        <v>276</v>
      </c>
      <c r="B12" s="446"/>
      <c r="C12" s="446"/>
      <c r="D12" s="446"/>
      <c r="E12" s="446"/>
      <c r="F12" s="446"/>
      <c r="G12" s="446"/>
      <c r="H12" s="433">
        <f t="shared" ref="H12:H17" si="0">+B12+C12-D12+E12+F12+G12</f>
        <v>0</v>
      </c>
      <c r="I12" s="448">
        <f t="shared" ref="I12:I17" si="1">+B12</f>
        <v>0</v>
      </c>
      <c r="J12" s="23"/>
    </row>
    <row r="13" spans="1:11" ht="14.25" customHeight="1" x14ac:dyDescent="0.25">
      <c r="A13" s="147" t="s">
        <v>277</v>
      </c>
      <c r="B13" s="446"/>
      <c r="C13" s="446"/>
      <c r="D13" s="446"/>
      <c r="E13" s="446"/>
      <c r="F13" s="446"/>
      <c r="G13" s="446"/>
      <c r="H13" s="433">
        <f t="shared" si="0"/>
        <v>0</v>
      </c>
      <c r="I13" s="448">
        <f t="shared" si="1"/>
        <v>0</v>
      </c>
      <c r="J13" s="23"/>
    </row>
    <row r="14" spans="1:11" ht="14.25" customHeight="1" x14ac:dyDescent="0.25">
      <c r="A14" s="147" t="s">
        <v>254</v>
      </c>
      <c r="B14" s="446"/>
      <c r="C14" s="446"/>
      <c r="D14" s="446"/>
      <c r="E14" s="446"/>
      <c r="F14" s="446"/>
      <c r="G14" s="446"/>
      <c r="H14" s="433">
        <f t="shared" si="0"/>
        <v>0</v>
      </c>
      <c r="I14" s="448">
        <f t="shared" si="1"/>
        <v>0</v>
      </c>
      <c r="J14" s="23"/>
    </row>
    <row r="15" spans="1:11" ht="14.25" customHeight="1" x14ac:dyDescent="0.25">
      <c r="A15" s="147" t="s">
        <v>252</v>
      </c>
      <c r="B15" s="446"/>
      <c r="C15" s="446"/>
      <c r="D15" s="446"/>
      <c r="E15" s="446"/>
      <c r="F15" s="446"/>
      <c r="G15" s="446"/>
      <c r="H15" s="433">
        <f t="shared" si="0"/>
        <v>0</v>
      </c>
      <c r="I15" s="448">
        <f t="shared" si="1"/>
        <v>0</v>
      </c>
      <c r="J15" s="23"/>
    </row>
    <row r="16" spans="1:11" ht="14.25" customHeight="1" x14ac:dyDescent="0.25">
      <c r="A16" s="147" t="s">
        <v>278</v>
      </c>
      <c r="B16" s="446"/>
      <c r="C16" s="446"/>
      <c r="D16" s="446"/>
      <c r="E16" s="446"/>
      <c r="F16" s="446"/>
      <c r="G16" s="446"/>
      <c r="H16" s="433">
        <f t="shared" si="0"/>
        <v>0</v>
      </c>
      <c r="I16" s="448">
        <f t="shared" si="1"/>
        <v>0</v>
      </c>
      <c r="J16" s="23"/>
    </row>
    <row r="17" spans="1:10" ht="15" customHeight="1" x14ac:dyDescent="0.25">
      <c r="A17" s="147" t="s">
        <v>279</v>
      </c>
      <c r="B17" s="447"/>
      <c r="C17" s="447"/>
      <c r="D17" s="447"/>
      <c r="E17" s="446"/>
      <c r="F17" s="447"/>
      <c r="G17" s="446"/>
      <c r="H17" s="434">
        <f t="shared" si="0"/>
        <v>0</v>
      </c>
      <c r="I17" s="449">
        <f t="shared" si="1"/>
        <v>0</v>
      </c>
      <c r="J17" s="23"/>
    </row>
    <row r="18" spans="1:10" ht="15" customHeight="1" x14ac:dyDescent="0.25">
      <c r="A18" s="445" t="s">
        <v>256</v>
      </c>
      <c r="B18" s="429">
        <f t="shared" ref="B18:I18" si="2">SUM(B12:B17)</f>
        <v>0</v>
      </c>
      <c r="C18" s="429">
        <f t="shared" si="2"/>
        <v>0</v>
      </c>
      <c r="D18" s="432">
        <f t="shared" si="2"/>
        <v>0</v>
      </c>
      <c r="E18" s="429">
        <f t="shared" si="2"/>
        <v>0</v>
      </c>
      <c r="F18" s="432">
        <f t="shared" si="2"/>
        <v>0</v>
      </c>
      <c r="G18" s="429">
        <f t="shared" si="2"/>
        <v>0</v>
      </c>
      <c r="H18" s="429">
        <f t="shared" si="2"/>
        <v>0</v>
      </c>
      <c r="I18" s="429">
        <f t="shared" si="2"/>
        <v>0</v>
      </c>
      <c r="J18" s="23"/>
    </row>
    <row r="21" spans="1:10" x14ac:dyDescent="0.25">
      <c r="A21" s="2" t="str">
        <f>+Caratula!B31</f>
        <v>Firmado a los efectos de su identificación con informe de fecha</v>
      </c>
    </row>
    <row r="22" spans="1:10" x14ac:dyDescent="0.25">
      <c r="A22" s="563">
        <f>+Caratula!B32</f>
        <v>46108</v>
      </c>
    </row>
  </sheetData>
  <mergeCells count="4">
    <mergeCell ref="A1:I1"/>
    <mergeCell ref="A4:I4"/>
    <mergeCell ref="H10:I10"/>
    <mergeCell ref="A2:I2"/>
  </mergeCells>
  <conditionalFormatting sqref="K1">
    <cfRule type="expression" dxfId="3" priority="1">
      <formula>LEFT(K1,1)="✔"</formula>
    </cfRule>
    <cfRule type="expression" dxfId="2" priority="2">
      <formula>LEFT(K1,1)="✗"</formula>
    </cfRule>
  </conditionalFormatting>
  <dataValidations count="1">
    <dataValidation type="decimal" allowBlank="1" showErrorMessage="1" errorTitle="Valor inválido" error="Ingrese un número válido." sqref="B12:G17" xr:uid="{00000000-0002-0000-0D00-000000000000}">
      <formula1>-99999999999</formula1>
      <formula2>99999999999</formula2>
    </dataValidation>
  </dataValidations>
  <pageMargins left="0.7" right="0.7" top="0.75" bottom="0.75" header="0.3" footer="0.3"/>
  <pageSetup paperSize="9" scale="7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24"/>
  <sheetViews>
    <sheetView zoomScale="85" zoomScaleNormal="85" workbookViewId="0">
      <selection activeCell="J14" sqref="J14"/>
    </sheetView>
  </sheetViews>
  <sheetFormatPr baseColWidth="10" defaultColWidth="11.44140625" defaultRowHeight="13.2" x14ac:dyDescent="0.25"/>
  <cols>
    <col min="1" max="1" width="37.88671875" style="2" customWidth="1"/>
    <col min="2" max="2" width="14.6640625" style="2" customWidth="1"/>
    <col min="3" max="3" width="14.33203125" style="2" customWidth="1"/>
    <col min="4" max="5" width="11.44140625" style="2" customWidth="1"/>
    <col min="6" max="6" width="15.44140625" style="2" customWidth="1"/>
    <col min="7" max="7" width="15.109375" style="2" customWidth="1"/>
    <col min="8" max="10" width="11.44140625" style="2" customWidth="1"/>
    <col min="11" max="11" width="14.6640625" style="2" customWidth="1"/>
    <col min="12" max="12" width="11.44140625" style="2" customWidth="1"/>
    <col min="13" max="13" width="15.6640625" style="2" customWidth="1"/>
    <col min="14" max="14" width="14.44140625" style="2" customWidth="1"/>
    <col min="15" max="16" width="11.44140625" style="2" customWidth="1"/>
    <col min="17" max="17" width="32" style="2" customWidth="1"/>
    <col min="18" max="19" width="11.44140625" style="2" customWidth="1"/>
    <col min="20" max="16384" width="11.44140625" style="2"/>
  </cols>
  <sheetData>
    <row r="1" spans="1:17" ht="18" customHeight="1" x14ac:dyDescent="0.25">
      <c r="A1" s="660" t="str">
        <f>+estadopat!A1</f>
        <v>Denominación social: ………………... (Tipo societario)</v>
      </c>
      <c r="B1" s="622"/>
      <c r="C1" s="622"/>
      <c r="D1" s="622"/>
      <c r="E1" s="622"/>
      <c r="F1" s="622"/>
      <c r="G1" s="622"/>
      <c r="H1" s="622"/>
      <c r="I1" s="622"/>
      <c r="J1" s="622"/>
      <c r="K1" s="622"/>
      <c r="L1" s="622"/>
      <c r="M1" s="622"/>
      <c r="N1" s="622"/>
      <c r="O1" s="622"/>
      <c r="P1" s="622"/>
      <c r="Q1" s="196" t="str">
        <f>IF(Controles!B3="Costo","✔ ESTE ANEXO APLICA","✗ Este anexo NO aplica - ver Carátula")</f>
        <v>✔ ESTE ANEXO APLICA</v>
      </c>
    </row>
    <row r="2" spans="1:17" ht="15" customHeight="1" x14ac:dyDescent="0.25">
      <c r="A2" s="668" t="s">
        <v>280</v>
      </c>
      <c r="B2" s="622"/>
      <c r="C2" s="622"/>
      <c r="D2" s="622"/>
      <c r="E2" s="622"/>
      <c r="F2" s="622"/>
      <c r="G2" s="622"/>
      <c r="H2" s="622"/>
      <c r="I2" s="622"/>
      <c r="J2" s="622"/>
      <c r="K2" s="622"/>
      <c r="L2" s="622"/>
      <c r="M2" s="622"/>
      <c r="N2" s="622"/>
      <c r="O2" s="622"/>
      <c r="P2" s="622"/>
    </row>
    <row r="3" spans="1:17" ht="15" customHeight="1" x14ac:dyDescent="0.25">
      <c r="A3" s="55"/>
      <c r="B3" s="55"/>
      <c r="C3" s="55"/>
      <c r="D3" s="55"/>
      <c r="E3" s="55"/>
      <c r="F3" s="377">
        <f>+Caratula!D18</f>
        <v>46022</v>
      </c>
      <c r="G3" s="55"/>
      <c r="H3" s="55"/>
      <c r="I3" s="55"/>
      <c r="J3" s="55"/>
      <c r="K3" s="55"/>
      <c r="L3" s="55"/>
      <c r="M3" s="55"/>
      <c r="N3" s="55"/>
      <c r="O3" s="55"/>
      <c r="P3" s="55"/>
    </row>
    <row r="4" spans="1:17" ht="15" customHeight="1" x14ac:dyDescent="0.25">
      <c r="A4" s="697" t="str">
        <f>+estadopat!A4</f>
        <v xml:space="preserve"> Comparativo con el ejercicio inmediato anterior. Cifras expresadas en moneda homogénea</v>
      </c>
      <c r="B4" s="622"/>
      <c r="C4" s="622"/>
      <c r="D4" s="622"/>
      <c r="E4" s="622"/>
      <c r="F4" s="622"/>
      <c r="G4" s="622"/>
      <c r="H4" s="622"/>
      <c r="I4" s="622"/>
      <c r="J4" s="622"/>
      <c r="K4" s="622"/>
      <c r="L4" s="622"/>
      <c r="M4" s="698"/>
      <c r="N4" s="23"/>
      <c r="O4" s="23"/>
      <c r="P4" s="23"/>
    </row>
    <row r="5" spans="1:17" ht="15" customHeight="1" x14ac:dyDescent="0.25">
      <c r="A5" s="120"/>
      <c r="B5" s="23"/>
      <c r="C5" s="23"/>
      <c r="D5" s="23"/>
      <c r="E5" s="23"/>
      <c r="F5" s="23"/>
      <c r="G5" s="23"/>
      <c r="H5" s="23"/>
      <c r="I5" s="23"/>
      <c r="J5" s="23"/>
      <c r="K5" s="23"/>
      <c r="L5" s="23"/>
      <c r="M5" s="23"/>
      <c r="N5" s="23"/>
      <c r="O5" s="23"/>
      <c r="P5" s="23"/>
    </row>
    <row r="6" spans="1:17" ht="14.25" customHeight="1" x14ac:dyDescent="0.25">
      <c r="A6" s="114"/>
      <c r="B6" s="23"/>
      <c r="C6" s="23"/>
      <c r="D6" s="23"/>
      <c r="E6" s="23"/>
      <c r="F6" s="23"/>
      <c r="G6" s="23"/>
      <c r="H6" s="23"/>
      <c r="I6" s="23"/>
      <c r="J6" s="23"/>
      <c r="K6" s="23"/>
      <c r="L6" s="23"/>
      <c r="M6" s="23"/>
      <c r="N6" s="23"/>
      <c r="O6" s="23"/>
      <c r="P6" s="23"/>
    </row>
    <row r="7" spans="1:17" ht="14.25" customHeight="1" x14ac:dyDescent="0.25">
      <c r="A7" s="125"/>
      <c r="B7" s="125"/>
      <c r="C7" s="125"/>
      <c r="D7" s="125"/>
      <c r="E7" s="125"/>
      <c r="F7" s="125"/>
      <c r="G7" s="125"/>
      <c r="H7" s="125"/>
      <c r="I7" s="125"/>
      <c r="J7" s="125"/>
      <c r="K7" s="125"/>
      <c r="L7" s="125"/>
      <c r="M7" s="125"/>
      <c r="N7" s="23"/>
      <c r="O7" s="23"/>
      <c r="P7" s="23"/>
    </row>
    <row r="8" spans="1:17" ht="14.25" customHeight="1" x14ac:dyDescent="0.25">
      <c r="A8" s="23"/>
      <c r="B8" s="23"/>
      <c r="C8" s="23"/>
      <c r="D8" s="23"/>
      <c r="E8" s="23"/>
      <c r="F8" s="23"/>
      <c r="G8" s="23"/>
      <c r="H8" s="23"/>
      <c r="I8" s="23"/>
      <c r="J8" s="23"/>
      <c r="K8" s="23"/>
      <c r="L8" s="23"/>
      <c r="M8" s="23"/>
      <c r="N8" s="23"/>
      <c r="O8" s="23"/>
      <c r="P8" s="23"/>
    </row>
    <row r="9" spans="1:17" ht="15" customHeight="1" thickBot="1" x14ac:dyDescent="0.3">
      <c r="A9" s="23"/>
      <c r="B9" s="23"/>
      <c r="C9" s="23"/>
      <c r="D9" s="23"/>
      <c r="E9" s="23"/>
      <c r="F9" s="23"/>
      <c r="G9" s="23"/>
      <c r="H9" s="23"/>
      <c r="I9" s="23"/>
      <c r="J9" s="23"/>
      <c r="K9" s="23"/>
      <c r="L9" s="23"/>
      <c r="M9" s="23"/>
      <c r="N9" s="23"/>
      <c r="O9" s="23"/>
      <c r="P9" s="23"/>
    </row>
    <row r="10" spans="1:17" ht="13.5" customHeight="1" thickBot="1" x14ac:dyDescent="0.3">
      <c r="A10" s="39"/>
      <c r="B10" s="667" t="s">
        <v>236</v>
      </c>
      <c r="C10" s="630"/>
      <c r="D10" s="630"/>
      <c r="E10" s="630"/>
      <c r="F10" s="631"/>
      <c r="G10" s="667" t="s">
        <v>237</v>
      </c>
      <c r="H10" s="630"/>
      <c r="I10" s="630"/>
      <c r="J10" s="630"/>
      <c r="K10" s="631"/>
      <c r="L10" s="121"/>
      <c r="M10" s="667" t="s">
        <v>238</v>
      </c>
      <c r="N10" s="631"/>
      <c r="O10" s="667" t="s">
        <v>281</v>
      </c>
      <c r="P10" s="631"/>
    </row>
    <row r="11" spans="1:17" ht="57.75" customHeight="1" thickBot="1" x14ac:dyDescent="0.3">
      <c r="A11" s="424" t="s">
        <v>83</v>
      </c>
      <c r="B11" s="438" t="s">
        <v>239</v>
      </c>
      <c r="C11" s="439" t="s">
        <v>240</v>
      </c>
      <c r="D11" s="439" t="s">
        <v>241</v>
      </c>
      <c r="E11" s="440" t="s">
        <v>242</v>
      </c>
      <c r="F11" s="438" t="s">
        <v>244</v>
      </c>
      <c r="G11" s="439" t="s">
        <v>239</v>
      </c>
      <c r="H11" s="439" t="s">
        <v>242</v>
      </c>
      <c r="I11" s="439" t="s">
        <v>241</v>
      </c>
      <c r="J11" s="439" t="s">
        <v>245</v>
      </c>
      <c r="K11" s="439" t="s">
        <v>244</v>
      </c>
      <c r="L11" s="439" t="s">
        <v>246</v>
      </c>
      <c r="M11" s="439" t="s">
        <v>206</v>
      </c>
      <c r="N11" s="439" t="s">
        <v>234</v>
      </c>
      <c r="O11" s="439" t="s">
        <v>206</v>
      </c>
      <c r="P11" s="44" t="s">
        <v>234</v>
      </c>
    </row>
    <row r="12" spans="1:17" ht="14.25" customHeight="1" x14ac:dyDescent="0.25">
      <c r="A12" s="147" t="s">
        <v>276</v>
      </c>
      <c r="B12" s="430"/>
      <c r="C12" s="430"/>
      <c r="D12" s="430"/>
      <c r="E12" s="430"/>
      <c r="F12" s="433">
        <f t="shared" ref="F12:F17" si="0">+B12+C12+D12-E12</f>
        <v>0</v>
      </c>
      <c r="G12" s="430"/>
      <c r="H12" s="430"/>
      <c r="I12" s="430"/>
      <c r="J12" s="430"/>
      <c r="K12" s="433">
        <f t="shared" ref="K12:K17" si="1">+G12+I12+J12-H12</f>
        <v>0</v>
      </c>
      <c r="L12" s="435"/>
      <c r="M12" s="433">
        <f t="shared" ref="M12:M17" si="2">+F12-K12+L12</f>
        <v>0</v>
      </c>
      <c r="N12" s="433">
        <f t="shared" ref="N12:N17" si="3">+B12-G12</f>
        <v>0</v>
      </c>
      <c r="O12" s="441"/>
      <c r="P12" s="393"/>
    </row>
    <row r="13" spans="1:17" ht="14.25" customHeight="1" x14ac:dyDescent="0.25">
      <c r="A13" s="147" t="s">
        <v>277</v>
      </c>
      <c r="B13" s="430"/>
      <c r="C13" s="430"/>
      <c r="D13" s="430"/>
      <c r="E13" s="430"/>
      <c r="F13" s="433">
        <f t="shared" si="0"/>
        <v>0</v>
      </c>
      <c r="G13" s="430"/>
      <c r="H13" s="430"/>
      <c r="I13" s="430"/>
      <c r="J13" s="430"/>
      <c r="K13" s="433">
        <f t="shared" si="1"/>
        <v>0</v>
      </c>
      <c r="L13" s="435"/>
      <c r="M13" s="433">
        <f t="shared" si="2"/>
        <v>0</v>
      </c>
      <c r="N13" s="433">
        <f t="shared" si="3"/>
        <v>0</v>
      </c>
      <c r="O13" s="442"/>
      <c r="P13" s="393"/>
    </row>
    <row r="14" spans="1:17" ht="14.25" customHeight="1" x14ac:dyDescent="0.25">
      <c r="A14" s="147" t="s">
        <v>254</v>
      </c>
      <c r="B14" s="430"/>
      <c r="C14" s="430"/>
      <c r="D14" s="430"/>
      <c r="E14" s="430"/>
      <c r="F14" s="433">
        <f t="shared" si="0"/>
        <v>0</v>
      </c>
      <c r="G14" s="430"/>
      <c r="H14" s="430"/>
      <c r="I14" s="430">
        <v>0</v>
      </c>
      <c r="J14" s="430"/>
      <c r="K14" s="433">
        <f t="shared" si="1"/>
        <v>0</v>
      </c>
      <c r="L14" s="435"/>
      <c r="M14" s="433">
        <f t="shared" si="2"/>
        <v>0</v>
      </c>
      <c r="N14" s="433">
        <f t="shared" si="3"/>
        <v>0</v>
      </c>
      <c r="O14" s="442"/>
      <c r="P14" s="393"/>
    </row>
    <row r="15" spans="1:17" ht="28.5" customHeight="1" x14ac:dyDescent="0.25">
      <c r="A15" s="147" t="s">
        <v>252</v>
      </c>
      <c r="B15" s="430"/>
      <c r="C15" s="430"/>
      <c r="D15" s="430"/>
      <c r="E15" s="430"/>
      <c r="F15" s="433">
        <f t="shared" si="0"/>
        <v>0</v>
      </c>
      <c r="G15" s="430"/>
      <c r="H15" s="430"/>
      <c r="I15" s="430"/>
      <c r="J15" s="430"/>
      <c r="K15" s="433">
        <f t="shared" si="1"/>
        <v>0</v>
      </c>
      <c r="L15" s="435"/>
      <c r="M15" s="433">
        <f t="shared" si="2"/>
        <v>0</v>
      </c>
      <c r="N15" s="433">
        <f t="shared" si="3"/>
        <v>0</v>
      </c>
      <c r="O15" s="442"/>
      <c r="P15" s="393"/>
    </row>
    <row r="16" spans="1:17" ht="14.25" customHeight="1" x14ac:dyDescent="0.25">
      <c r="A16" s="147" t="s">
        <v>278</v>
      </c>
      <c r="B16" s="430"/>
      <c r="C16" s="430"/>
      <c r="D16" s="430"/>
      <c r="E16" s="430"/>
      <c r="F16" s="433">
        <f t="shared" si="0"/>
        <v>0</v>
      </c>
      <c r="G16" s="430"/>
      <c r="H16" s="430"/>
      <c r="I16" s="430"/>
      <c r="J16" s="430"/>
      <c r="K16" s="433">
        <f t="shared" si="1"/>
        <v>0</v>
      </c>
      <c r="L16" s="435"/>
      <c r="M16" s="433">
        <f t="shared" si="2"/>
        <v>0</v>
      </c>
      <c r="N16" s="433">
        <f t="shared" si="3"/>
        <v>0</v>
      </c>
      <c r="O16" s="442"/>
      <c r="P16" s="393"/>
    </row>
    <row r="17" spans="1:16" ht="14.25" customHeight="1" x14ac:dyDescent="0.25">
      <c r="A17" s="147" t="s">
        <v>279</v>
      </c>
      <c r="B17" s="430"/>
      <c r="C17" s="431"/>
      <c r="D17" s="431"/>
      <c r="E17" s="431"/>
      <c r="F17" s="433">
        <f t="shared" si="0"/>
        <v>0</v>
      </c>
      <c r="G17" s="430"/>
      <c r="H17" s="431"/>
      <c r="I17" s="431"/>
      <c r="J17" s="431"/>
      <c r="K17" s="434">
        <f t="shared" si="1"/>
        <v>0</v>
      </c>
      <c r="L17" s="436"/>
      <c r="M17" s="433">
        <f t="shared" si="2"/>
        <v>0</v>
      </c>
      <c r="N17" s="434">
        <f t="shared" si="3"/>
        <v>0</v>
      </c>
      <c r="O17" s="443"/>
      <c r="P17" s="393"/>
    </row>
    <row r="18" spans="1:16" ht="14.25" customHeight="1" x14ac:dyDescent="0.25">
      <c r="A18" s="392" t="s">
        <v>256</v>
      </c>
      <c r="B18" s="429">
        <f t="shared" ref="B18:N18" si="4">SUM(B12:B17)</f>
        <v>0</v>
      </c>
      <c r="C18" s="427">
        <f t="shared" si="4"/>
        <v>0</v>
      </c>
      <c r="D18" s="427">
        <f t="shared" si="4"/>
        <v>0</v>
      </c>
      <c r="E18" s="432">
        <f t="shared" si="4"/>
        <v>0</v>
      </c>
      <c r="F18" s="432">
        <f t="shared" si="4"/>
        <v>0</v>
      </c>
      <c r="G18" s="429">
        <f t="shared" si="4"/>
        <v>0</v>
      </c>
      <c r="H18" s="427">
        <f t="shared" si="4"/>
        <v>0</v>
      </c>
      <c r="I18" s="427">
        <f t="shared" si="4"/>
        <v>0</v>
      </c>
      <c r="J18" s="427">
        <f t="shared" si="4"/>
        <v>0</v>
      </c>
      <c r="K18" s="427">
        <f t="shared" si="4"/>
        <v>0</v>
      </c>
      <c r="L18" s="427">
        <f t="shared" si="4"/>
        <v>0</v>
      </c>
      <c r="M18" s="427">
        <f t="shared" si="4"/>
        <v>0</v>
      </c>
      <c r="N18" s="432">
        <f t="shared" si="4"/>
        <v>0</v>
      </c>
      <c r="O18" s="437"/>
      <c r="P18" s="428"/>
    </row>
    <row r="21" spans="1:16" ht="20.25" customHeight="1" x14ac:dyDescent="0.25">
      <c r="A21" s="126"/>
      <c r="K21" s="127"/>
    </row>
    <row r="22" spans="1:16" ht="14.25" customHeight="1" x14ac:dyDescent="0.25">
      <c r="L22" s="308" t="s">
        <v>282</v>
      </c>
      <c r="M22" s="444"/>
      <c r="N22" s="444"/>
    </row>
    <row r="23" spans="1:16" x14ac:dyDescent="0.25">
      <c r="A23" s="2" t="str">
        <f>+Caratula!B31</f>
        <v>Firmado a los efectos de su identificación con informe de fecha</v>
      </c>
    </row>
    <row r="24" spans="1:16" x14ac:dyDescent="0.25">
      <c r="A24" s="563">
        <f>+Caratula!B32</f>
        <v>46108</v>
      </c>
    </row>
  </sheetData>
  <mergeCells count="7">
    <mergeCell ref="A1:P1"/>
    <mergeCell ref="B10:F10"/>
    <mergeCell ref="O10:P10"/>
    <mergeCell ref="M10:N10"/>
    <mergeCell ref="G10:K10"/>
    <mergeCell ref="A4:M4"/>
    <mergeCell ref="A2:P2"/>
  </mergeCells>
  <conditionalFormatting sqref="Q1">
    <cfRule type="expression" dxfId="1" priority="1">
      <formula>LEFT(Q1,1)="✔"</formula>
    </cfRule>
    <cfRule type="expression" dxfId="0" priority="2">
      <formula>LEFT(Q1,1)="✗"</formula>
    </cfRule>
  </conditionalFormatting>
  <dataValidations count="1">
    <dataValidation type="decimal" operator="greaterThanOrEqual" allowBlank="1" showErrorMessage="1" errorTitle="Valor inválido" error="Ingrese un número válido." sqref="B12:E17 G12:J17" xr:uid="{00000000-0002-0000-0E00-000000000000}">
      <formula1>0</formula1>
    </dataValidation>
  </dataValidations>
  <pageMargins left="0.7" right="0.7" top="0.75" bottom="0.75" header="0.3" footer="0.3"/>
  <pageSetup paperSize="9" scale="55" fitToWidth="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37"/>
  <sheetViews>
    <sheetView topLeftCell="A13" zoomScale="85" zoomScaleNormal="85" workbookViewId="0">
      <selection activeCell="C41" sqref="C41"/>
    </sheetView>
  </sheetViews>
  <sheetFormatPr baseColWidth="10" defaultColWidth="11.44140625" defaultRowHeight="13.2" x14ac:dyDescent="0.25"/>
  <cols>
    <col min="1" max="1" width="60.109375" style="2" customWidth="1"/>
    <col min="2" max="5" width="11.44140625" style="2" customWidth="1"/>
    <col min="6" max="6" width="14" style="2" customWidth="1"/>
    <col min="7" max="7" width="11.44140625" style="2" customWidth="1"/>
    <col min="8" max="8" width="12.5546875" style="2" customWidth="1"/>
    <col min="9" max="9" width="0.33203125" style="2" customWidth="1"/>
    <col min="10" max="11" width="11.44140625" style="2" customWidth="1"/>
    <col min="12" max="16384" width="11.44140625" style="2"/>
  </cols>
  <sheetData>
    <row r="1" spans="1:10" ht="15" customHeight="1" x14ac:dyDescent="0.25">
      <c r="A1" s="654" t="str">
        <f>+estadopat!A1</f>
        <v>Denominación social: ………………... (Tipo societario)</v>
      </c>
      <c r="B1" s="622"/>
      <c r="C1" s="622"/>
      <c r="D1" s="622"/>
      <c r="E1" s="622"/>
      <c r="F1" s="622"/>
      <c r="G1" s="622"/>
      <c r="H1" s="622"/>
      <c r="I1" s="622"/>
      <c r="J1" s="622"/>
    </row>
    <row r="2" spans="1:10" ht="15" customHeight="1" x14ac:dyDescent="0.25">
      <c r="A2" s="668" t="s">
        <v>283</v>
      </c>
      <c r="B2" s="622"/>
      <c r="C2" s="622"/>
      <c r="D2" s="622"/>
      <c r="E2" s="622"/>
      <c r="F2" s="622"/>
      <c r="G2" s="622"/>
      <c r="H2" s="622"/>
      <c r="I2" s="622"/>
      <c r="J2" s="622"/>
    </row>
    <row r="3" spans="1:10" ht="15" customHeight="1" x14ac:dyDescent="0.25">
      <c r="A3" s="55"/>
      <c r="B3" s="55" t="s">
        <v>31</v>
      </c>
      <c r="C3" s="375">
        <f>+Caratula!D18</f>
        <v>46022</v>
      </c>
      <c r="D3" s="55"/>
      <c r="E3" s="55"/>
      <c r="F3" s="55"/>
      <c r="G3" s="55"/>
      <c r="H3" s="55"/>
      <c r="I3" s="55"/>
      <c r="J3" s="55"/>
    </row>
    <row r="4" spans="1:10" ht="15" customHeight="1" x14ac:dyDescent="0.25">
      <c r="A4" s="688" t="str">
        <f>+estadopat!A4</f>
        <v xml:space="preserve"> Comparativo con el ejercicio inmediato anterior. Cifras expresadas en moneda homogénea</v>
      </c>
      <c r="B4" s="622"/>
      <c r="C4" s="622"/>
      <c r="D4" s="622"/>
      <c r="E4" s="622"/>
      <c r="F4" s="622"/>
      <c r="G4" s="622"/>
      <c r="H4" s="622"/>
      <c r="I4" s="622"/>
      <c r="J4" s="622"/>
    </row>
    <row r="5" spans="1:10" ht="15" customHeight="1" x14ac:dyDescent="0.25">
      <c r="A5" s="120"/>
      <c r="B5" s="23"/>
      <c r="C5" s="23"/>
      <c r="D5" s="23"/>
      <c r="E5" s="23"/>
      <c r="F5" s="23"/>
      <c r="G5" s="23"/>
      <c r="H5" s="23"/>
      <c r="I5" s="23"/>
      <c r="J5" s="23"/>
    </row>
    <row r="6" spans="1:10" ht="15.75" customHeight="1" thickBot="1" x14ac:dyDescent="0.3">
      <c r="A6" s="55"/>
      <c r="B6" s="23"/>
      <c r="C6" s="23"/>
      <c r="D6" s="23"/>
      <c r="E6" s="23"/>
      <c r="F6" s="23"/>
      <c r="G6" s="23"/>
      <c r="H6" s="23"/>
      <c r="I6" s="23"/>
      <c r="J6" s="23"/>
    </row>
    <row r="7" spans="1:10" ht="15" customHeight="1" thickBot="1" x14ac:dyDescent="0.3">
      <c r="A7" s="700" t="s">
        <v>83</v>
      </c>
      <c r="B7" s="700" t="s">
        <v>284</v>
      </c>
      <c r="C7" s="667" t="s">
        <v>285</v>
      </c>
      <c r="D7" s="631"/>
      <c r="E7" s="667" t="s">
        <v>286</v>
      </c>
      <c r="F7" s="630"/>
      <c r="G7" s="631"/>
      <c r="H7" s="700" t="s">
        <v>287</v>
      </c>
      <c r="I7" s="636"/>
      <c r="J7" s="700" t="s">
        <v>288</v>
      </c>
    </row>
    <row r="8" spans="1:10" ht="93.6" customHeight="1" x14ac:dyDescent="0.25">
      <c r="A8" s="676"/>
      <c r="B8" s="676"/>
      <c r="C8" s="128" t="s">
        <v>289</v>
      </c>
      <c r="D8" s="128" t="s">
        <v>290</v>
      </c>
      <c r="E8" s="128" t="s">
        <v>291</v>
      </c>
      <c r="F8" s="128" t="s">
        <v>292</v>
      </c>
      <c r="G8" s="128" t="s">
        <v>290</v>
      </c>
      <c r="H8" s="701"/>
      <c r="I8" s="638"/>
      <c r="J8" s="676"/>
    </row>
    <row r="9" spans="1:10" ht="35.1" customHeight="1" x14ac:dyDescent="0.25">
      <c r="A9" s="130" t="s">
        <v>293</v>
      </c>
      <c r="B9" s="131"/>
      <c r="C9" s="131"/>
      <c r="D9" s="131"/>
      <c r="E9" s="132"/>
      <c r="F9" s="132"/>
      <c r="G9" s="123"/>
      <c r="H9" s="123"/>
      <c r="I9" s="706"/>
      <c r="J9" s="691"/>
    </row>
    <row r="10" spans="1:10" ht="15" customHeight="1" x14ac:dyDescent="0.25">
      <c r="A10" s="134" t="s">
        <v>294</v>
      </c>
      <c r="B10" s="135"/>
      <c r="C10" s="131"/>
      <c r="D10" s="131"/>
      <c r="E10" s="132"/>
      <c r="F10" s="132"/>
      <c r="G10" s="123"/>
      <c r="H10" s="123"/>
      <c r="I10" s="706"/>
      <c r="J10" s="691"/>
    </row>
    <row r="11" spans="1:10" ht="39.9" customHeight="1" x14ac:dyDescent="0.25">
      <c r="A11" s="122" t="s">
        <v>943</v>
      </c>
      <c r="B11" s="136"/>
      <c r="C11" s="136"/>
      <c r="D11" s="136"/>
      <c r="E11" s="136"/>
      <c r="F11" s="136"/>
      <c r="G11" s="136"/>
      <c r="H11" s="136"/>
      <c r="I11" s="702"/>
      <c r="J11" s="703"/>
    </row>
    <row r="12" spans="1:10" ht="39.9" customHeight="1" x14ac:dyDescent="0.25">
      <c r="A12" s="122" t="s">
        <v>944</v>
      </c>
      <c r="B12" s="123"/>
      <c r="C12" s="123"/>
      <c r="D12" s="123"/>
      <c r="E12" s="123"/>
      <c r="F12" s="123"/>
      <c r="G12" s="123"/>
      <c r="H12" s="123"/>
      <c r="I12" s="707"/>
      <c r="J12" s="708"/>
    </row>
    <row r="13" spans="1:10" ht="39.9" customHeight="1" x14ac:dyDescent="0.25">
      <c r="A13" s="122" t="s">
        <v>945</v>
      </c>
      <c r="B13" s="123"/>
      <c r="C13" s="123"/>
      <c r="D13" s="123"/>
      <c r="E13" s="123"/>
      <c r="F13" s="123"/>
      <c r="G13" s="123"/>
      <c r="H13" s="123"/>
      <c r="I13" s="137"/>
      <c r="J13" s="133"/>
    </row>
    <row r="14" spans="1:10" ht="39.9" customHeight="1" x14ac:dyDescent="0.25">
      <c r="A14" s="122" t="s">
        <v>946</v>
      </c>
      <c r="B14" s="117"/>
      <c r="C14" s="117"/>
      <c r="D14" s="117"/>
      <c r="E14" s="117"/>
      <c r="F14" s="117"/>
      <c r="G14" s="117"/>
      <c r="H14" s="117"/>
      <c r="I14" s="138"/>
      <c r="J14" s="117"/>
    </row>
    <row r="15" spans="1:10" ht="39.9" customHeight="1" x14ac:dyDescent="0.25">
      <c r="A15" s="122" t="s">
        <v>947</v>
      </c>
      <c r="B15" s="117"/>
      <c r="C15" s="117"/>
      <c r="D15" s="117"/>
      <c r="E15" s="117"/>
      <c r="F15" s="117"/>
      <c r="G15" s="117"/>
      <c r="H15" s="117"/>
      <c r="I15" s="138"/>
      <c r="J15" s="117"/>
    </row>
    <row r="16" spans="1:10" ht="39.9" customHeight="1" x14ac:dyDescent="0.25">
      <c r="A16" s="122" t="s">
        <v>948</v>
      </c>
      <c r="B16" s="117"/>
      <c r="C16" s="117"/>
      <c r="D16" s="117"/>
      <c r="E16" s="117"/>
      <c r="F16" s="117"/>
      <c r="G16" s="117"/>
      <c r="H16" s="117"/>
      <c r="I16" s="138"/>
      <c r="J16" s="117"/>
    </row>
    <row r="17" spans="1:10" ht="14.25" customHeight="1" x14ac:dyDescent="0.25">
      <c r="A17" s="50" t="s">
        <v>295</v>
      </c>
      <c r="B17" s="117"/>
      <c r="C17" s="117"/>
      <c r="D17" s="117"/>
      <c r="E17" s="117"/>
      <c r="F17" s="117"/>
      <c r="G17" s="117"/>
      <c r="H17" s="117"/>
      <c r="I17" s="704"/>
      <c r="J17" s="638"/>
    </row>
    <row r="18" spans="1:10" ht="15" customHeight="1" x14ac:dyDescent="0.25">
      <c r="A18" s="139" t="s">
        <v>296</v>
      </c>
      <c r="B18" s="123"/>
      <c r="C18" s="123"/>
      <c r="D18" s="123"/>
      <c r="E18" s="123"/>
      <c r="F18" s="123"/>
      <c r="G18" s="123"/>
      <c r="H18" s="123"/>
      <c r="I18" s="695"/>
      <c r="J18" s="691"/>
    </row>
    <row r="19" spans="1:10" ht="14.25" customHeight="1" x14ac:dyDescent="0.25">
      <c r="A19" s="50" t="s">
        <v>297</v>
      </c>
      <c r="B19" s="117"/>
      <c r="C19" s="117"/>
      <c r="D19" s="117"/>
      <c r="E19" s="117"/>
      <c r="F19" s="117"/>
      <c r="G19" s="117"/>
      <c r="H19" s="117"/>
      <c r="I19" s="704"/>
      <c r="J19" s="638"/>
    </row>
    <row r="20" spans="1:10" ht="14.25" customHeight="1" x14ac:dyDescent="0.25">
      <c r="A20" s="50" t="s">
        <v>298</v>
      </c>
      <c r="B20" s="117"/>
      <c r="C20" s="117"/>
      <c r="D20" s="117"/>
      <c r="E20" s="117"/>
      <c r="F20" s="117"/>
      <c r="G20" s="117"/>
      <c r="H20" s="117"/>
      <c r="I20" s="704"/>
      <c r="J20" s="638"/>
    </row>
    <row r="21" spans="1:10" ht="15" customHeight="1" thickBot="1" x14ac:dyDescent="0.3">
      <c r="A21" s="50" t="s">
        <v>299</v>
      </c>
      <c r="B21" s="119"/>
      <c r="C21" s="119"/>
      <c r="D21" s="119"/>
      <c r="E21" s="119"/>
      <c r="F21" s="119"/>
      <c r="G21" s="119"/>
      <c r="H21" s="119"/>
      <c r="I21" s="699"/>
      <c r="J21" s="646"/>
    </row>
    <row r="22" spans="1:10" ht="15.75" customHeight="1" thickBot="1" x14ac:dyDescent="0.3">
      <c r="A22" s="139" t="s">
        <v>300</v>
      </c>
      <c r="B22" s="119"/>
      <c r="C22" s="119"/>
      <c r="D22" s="119"/>
      <c r="E22" s="119"/>
      <c r="F22" s="119"/>
      <c r="G22" s="119"/>
      <c r="H22" s="119"/>
      <c r="I22" s="705"/>
      <c r="J22" s="631"/>
    </row>
    <row r="23" spans="1:10" ht="15" customHeight="1" x14ac:dyDescent="0.25">
      <c r="A23" s="116" t="s">
        <v>301</v>
      </c>
      <c r="B23" s="117"/>
      <c r="C23" s="117"/>
      <c r="D23" s="117"/>
      <c r="E23" s="117"/>
      <c r="F23" s="117"/>
      <c r="G23" s="117"/>
      <c r="H23" s="117"/>
      <c r="I23" s="709"/>
      <c r="J23" s="636"/>
    </row>
    <row r="24" spans="1:10" ht="15" customHeight="1" x14ac:dyDescent="0.25">
      <c r="A24" s="116" t="s">
        <v>294</v>
      </c>
      <c r="B24" s="117"/>
      <c r="C24" s="117"/>
      <c r="D24" s="117"/>
      <c r="E24" s="117"/>
      <c r="F24" s="117"/>
      <c r="G24" s="117"/>
      <c r="H24" s="117"/>
      <c r="I24" s="704"/>
      <c r="J24" s="638"/>
    </row>
    <row r="25" spans="1:10" ht="14.25" customHeight="1" x14ac:dyDescent="0.25">
      <c r="A25" s="50" t="s">
        <v>302</v>
      </c>
      <c r="B25" s="117"/>
      <c r="C25" s="117"/>
      <c r="D25" s="117"/>
      <c r="E25" s="117"/>
      <c r="F25" s="117"/>
      <c r="G25" s="117"/>
      <c r="H25" s="117"/>
      <c r="I25" s="704"/>
      <c r="J25" s="638"/>
    </row>
    <row r="26" spans="1:10" ht="14.25" customHeight="1" x14ac:dyDescent="0.25">
      <c r="A26" s="50" t="s">
        <v>303</v>
      </c>
      <c r="B26" s="117"/>
      <c r="C26" s="117"/>
      <c r="D26" s="117"/>
      <c r="E26" s="117"/>
      <c r="F26" s="117"/>
      <c r="G26" s="117"/>
      <c r="H26" s="117"/>
      <c r="I26" s="704"/>
      <c r="J26" s="638"/>
    </row>
    <row r="27" spans="1:10" ht="14.25" customHeight="1" x14ac:dyDescent="0.25">
      <c r="A27" s="50" t="s">
        <v>295</v>
      </c>
      <c r="B27" s="117"/>
      <c r="C27" s="117"/>
      <c r="D27" s="117"/>
      <c r="E27" s="117"/>
      <c r="F27" s="117"/>
      <c r="G27" s="117"/>
      <c r="H27" s="117"/>
      <c r="I27" s="704"/>
      <c r="J27" s="638"/>
    </row>
    <row r="28" spans="1:10" ht="15" customHeight="1" x14ac:dyDescent="0.25">
      <c r="A28" s="116" t="s">
        <v>296</v>
      </c>
      <c r="B28" s="117"/>
      <c r="C28" s="117"/>
      <c r="D28" s="117"/>
      <c r="E28" s="117"/>
      <c r="F28" s="117"/>
      <c r="G28" s="117"/>
      <c r="H28" s="117"/>
      <c r="I28" s="704"/>
      <c r="J28" s="638"/>
    </row>
    <row r="29" spans="1:10" ht="14.25" customHeight="1" x14ac:dyDescent="0.25">
      <c r="A29" s="50" t="s">
        <v>302</v>
      </c>
      <c r="B29" s="117"/>
      <c r="C29" s="117"/>
      <c r="D29" s="117"/>
      <c r="E29" s="117"/>
      <c r="F29" s="117"/>
      <c r="G29" s="117"/>
      <c r="H29" s="117"/>
      <c r="I29" s="704"/>
      <c r="J29" s="638"/>
    </row>
    <row r="30" spans="1:10" ht="15" customHeight="1" thickBot="1" x14ac:dyDescent="0.3">
      <c r="A30" s="50" t="s">
        <v>295</v>
      </c>
      <c r="B30" s="119"/>
      <c r="C30" s="119"/>
      <c r="D30" s="119"/>
      <c r="E30" s="119"/>
      <c r="F30" s="119"/>
      <c r="G30" s="119"/>
      <c r="H30" s="119"/>
      <c r="I30" s="699"/>
      <c r="J30" s="646"/>
    </row>
    <row r="31" spans="1:10" ht="15.75" customHeight="1" thickBot="1" x14ac:dyDescent="0.3">
      <c r="A31" s="139" t="s">
        <v>304</v>
      </c>
      <c r="B31" s="119"/>
      <c r="C31" s="119"/>
      <c r="D31" s="119"/>
      <c r="E31" s="119"/>
      <c r="F31" s="119"/>
      <c r="G31" s="119"/>
      <c r="H31" s="119"/>
      <c r="I31" s="705"/>
      <c r="J31" s="631"/>
    </row>
    <row r="36" spans="1:1" x14ac:dyDescent="0.25">
      <c r="A36" s="2" t="str">
        <f>+Caratula!B31</f>
        <v>Firmado a los efectos de su identificación con informe de fecha</v>
      </c>
    </row>
    <row r="37" spans="1:1" x14ac:dyDescent="0.25">
      <c r="A37" s="563">
        <f>+Caratula!B32</f>
        <v>46108</v>
      </c>
    </row>
  </sheetData>
  <mergeCells count="28">
    <mergeCell ref="I31:J31"/>
    <mergeCell ref="A2:J2"/>
    <mergeCell ref="I9:J9"/>
    <mergeCell ref="A1:J1"/>
    <mergeCell ref="I12:J12"/>
    <mergeCell ref="I24:J24"/>
    <mergeCell ref="I23:J23"/>
    <mergeCell ref="I17:J17"/>
    <mergeCell ref="C7:D7"/>
    <mergeCell ref="I20:J20"/>
    <mergeCell ref="I10:J10"/>
    <mergeCell ref="I19:J19"/>
    <mergeCell ref="B7:B8"/>
    <mergeCell ref="A4:J4"/>
    <mergeCell ref="I26:J26"/>
    <mergeCell ref="I25:J25"/>
    <mergeCell ref="I30:J30"/>
    <mergeCell ref="H7:I8"/>
    <mergeCell ref="I11:J11"/>
    <mergeCell ref="A7:A8"/>
    <mergeCell ref="I27:J27"/>
    <mergeCell ref="I29:J29"/>
    <mergeCell ref="I22:J22"/>
    <mergeCell ref="I28:J28"/>
    <mergeCell ref="J7:J8"/>
    <mergeCell ref="E7:G7"/>
    <mergeCell ref="I18:J18"/>
    <mergeCell ref="I21:J21"/>
  </mergeCells>
  <pageMargins left="0.7" right="0.7" top="0.75" bottom="0.75" header="0.3" footer="0.3"/>
  <pageSetup paperSize="8" scale="86"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9"/>
  <dimension ref="A1:D32"/>
  <sheetViews>
    <sheetView zoomScale="120" zoomScaleNormal="120" workbookViewId="0">
      <selection activeCell="A26" sqref="A26"/>
    </sheetView>
  </sheetViews>
  <sheetFormatPr baseColWidth="10" defaultColWidth="11.44140625" defaultRowHeight="13.2" x14ac:dyDescent="0.25"/>
  <cols>
    <col min="1" max="1" width="57.88671875" style="2" customWidth="1"/>
    <col min="2" max="2" width="12.6640625" style="2" customWidth="1"/>
    <col min="3" max="3" width="20.109375" style="2" bestFit="1" customWidth="1"/>
    <col min="4" max="4" width="21.44140625" style="2" customWidth="1"/>
    <col min="5" max="6" width="11.44140625" style="2" customWidth="1"/>
    <col min="7" max="16384" width="11.44140625" style="2"/>
  </cols>
  <sheetData>
    <row r="1" spans="1:4" ht="18" customHeight="1" x14ac:dyDescent="0.25">
      <c r="A1" s="660" t="str">
        <f>+estadopat!A1</f>
        <v>Denominación social: ………………... (Tipo societario)</v>
      </c>
      <c r="B1" s="622"/>
      <c r="C1" s="622"/>
      <c r="D1" s="622"/>
    </row>
    <row r="2" spans="1:4" ht="18" customHeight="1" x14ac:dyDescent="0.25">
      <c r="A2" s="653" t="s">
        <v>305</v>
      </c>
      <c r="B2" s="622"/>
      <c r="C2" s="622"/>
      <c r="D2" s="622"/>
    </row>
    <row r="3" spans="1:4" ht="18.75" customHeight="1" x14ac:dyDescent="0.25">
      <c r="A3" s="14" t="s">
        <v>31</v>
      </c>
      <c r="B3" s="379">
        <f>+Caratula!D18</f>
        <v>46022</v>
      </c>
    </row>
    <row r="4" spans="1:4" ht="18" customHeight="1" x14ac:dyDescent="0.25">
      <c r="A4" s="710" t="str">
        <f>+EstRes!A4</f>
        <v xml:space="preserve"> Comparativo con el ejercicio inmediato anterior. Cifras expresadas en moneda homogénea</v>
      </c>
      <c r="B4" s="622"/>
      <c r="C4" s="622"/>
      <c r="D4" s="622"/>
    </row>
    <row r="5" spans="1:4" ht="1.2" customHeight="1" x14ac:dyDescent="0.25">
      <c r="A5" s="711"/>
      <c r="B5" s="711"/>
      <c r="C5" s="711"/>
      <c r="D5" s="711"/>
    </row>
    <row r="6" spans="1:4" ht="18" customHeight="1" x14ac:dyDescent="0.25">
      <c r="A6" s="294"/>
      <c r="B6" s="294"/>
      <c r="C6" s="295" t="s">
        <v>35</v>
      </c>
      <c r="D6" s="295" t="s">
        <v>36</v>
      </c>
    </row>
    <row r="7" spans="1:4" ht="18" customHeight="1" x14ac:dyDescent="0.25">
      <c r="A7" s="294"/>
      <c r="B7" s="294"/>
      <c r="C7" s="299"/>
      <c r="D7" s="299"/>
    </row>
    <row r="8" spans="1:4" ht="18" customHeight="1" x14ac:dyDescent="0.25">
      <c r="A8" s="296" t="s">
        <v>306</v>
      </c>
      <c r="B8" s="294"/>
      <c r="C8" s="468">
        <f>+D22</f>
        <v>0</v>
      </c>
      <c r="D8" s="304">
        <v>0</v>
      </c>
    </row>
    <row r="9" spans="1:4" ht="18" hidden="1" customHeight="1" x14ac:dyDescent="0.25">
      <c r="A9" s="294"/>
      <c r="B9" s="294"/>
      <c r="C9" s="304"/>
      <c r="D9" s="304"/>
    </row>
    <row r="10" spans="1:4" ht="18" hidden="1" customHeight="1" x14ac:dyDescent="0.25">
      <c r="A10" s="294"/>
      <c r="B10" s="294"/>
      <c r="C10" s="304"/>
      <c r="D10" s="304"/>
    </row>
    <row r="11" spans="1:4" ht="18" customHeight="1" x14ac:dyDescent="0.25">
      <c r="A11" s="294"/>
      <c r="B11" s="294"/>
      <c r="C11" s="304"/>
      <c r="D11" s="304"/>
    </row>
    <row r="12" spans="1:4" ht="18" customHeight="1" x14ac:dyDescent="0.25">
      <c r="A12" s="296" t="s">
        <v>307</v>
      </c>
      <c r="B12" s="294"/>
      <c r="C12" s="304"/>
      <c r="D12" s="304"/>
    </row>
    <row r="13" spans="1:4" ht="18" customHeight="1" x14ac:dyDescent="0.25">
      <c r="A13" s="296" t="s">
        <v>308</v>
      </c>
      <c r="B13" s="294"/>
      <c r="C13" s="301">
        <f>+'costos y gastos'!B38</f>
        <v>0</v>
      </c>
      <c r="D13" s="304">
        <f>+'costos y gastos'!B39</f>
        <v>0</v>
      </c>
    </row>
    <row r="14" spans="1:4" ht="18" customHeight="1" x14ac:dyDescent="0.25">
      <c r="A14" s="296" t="s">
        <v>309</v>
      </c>
      <c r="B14" s="294"/>
      <c r="C14" s="304"/>
      <c r="D14" s="304"/>
    </row>
    <row r="15" spans="1:4" ht="18" customHeight="1" x14ac:dyDescent="0.25">
      <c r="A15" s="296" t="s">
        <v>310</v>
      </c>
      <c r="B15" s="294"/>
      <c r="C15" s="304"/>
      <c r="D15" s="304"/>
    </row>
    <row r="16" spans="1:4" ht="18" customHeight="1" x14ac:dyDescent="0.25">
      <c r="A16" s="296" t="s">
        <v>311</v>
      </c>
      <c r="B16" s="294"/>
      <c r="C16" s="301">
        <v>0</v>
      </c>
      <c r="D16" s="304">
        <v>0</v>
      </c>
    </row>
    <row r="17" spans="1:4" ht="18" customHeight="1" x14ac:dyDescent="0.25">
      <c r="A17" s="294"/>
      <c r="B17" s="294"/>
      <c r="C17" s="304"/>
      <c r="D17" s="304"/>
    </row>
    <row r="18" spans="1:4" ht="18" customHeight="1" x14ac:dyDescent="0.25">
      <c r="A18" s="296" t="s">
        <v>312</v>
      </c>
      <c r="B18" s="294"/>
      <c r="C18" s="304">
        <v>0</v>
      </c>
      <c r="D18" s="304">
        <v>0</v>
      </c>
    </row>
    <row r="19" spans="1:4" ht="18" customHeight="1" x14ac:dyDescent="0.25">
      <c r="A19" s="296" t="s">
        <v>313</v>
      </c>
      <c r="B19" s="294"/>
      <c r="C19" s="304">
        <v>0</v>
      </c>
      <c r="D19" s="304"/>
    </row>
    <row r="20" spans="1:4" ht="18" customHeight="1" x14ac:dyDescent="0.25">
      <c r="A20" s="294"/>
      <c r="B20" s="294"/>
      <c r="C20" s="300"/>
      <c r="D20" s="300"/>
    </row>
    <row r="21" spans="1:4" ht="18" customHeight="1" x14ac:dyDescent="0.25">
      <c r="A21" s="296" t="s">
        <v>314</v>
      </c>
      <c r="B21" s="294"/>
      <c r="C21" s="300"/>
      <c r="D21" s="300"/>
    </row>
    <row r="22" spans="1:4" ht="18" customHeight="1" x14ac:dyDescent="0.25">
      <c r="A22" s="296" t="s">
        <v>315</v>
      </c>
      <c r="B22" s="294"/>
      <c r="C22" s="303">
        <f>+'Notas(2)'!B145+ 'Notas(2)'!D145</f>
        <v>0</v>
      </c>
      <c r="D22" s="468">
        <f>+'Notas(2)'!C145</f>
        <v>0</v>
      </c>
    </row>
    <row r="23" spans="1:4" ht="18" customHeight="1" x14ac:dyDescent="0.25">
      <c r="A23" s="294"/>
      <c r="B23" s="294"/>
      <c r="C23" s="302"/>
      <c r="D23" s="302"/>
    </row>
    <row r="24" spans="1:4" ht="18" customHeight="1" x14ac:dyDescent="0.25">
      <c r="A24" s="294"/>
      <c r="B24" s="294"/>
      <c r="C24" s="300"/>
      <c r="D24" s="300"/>
    </row>
    <row r="25" spans="1:4" ht="18" customHeight="1" x14ac:dyDescent="0.25">
      <c r="A25" s="297" t="s">
        <v>316</v>
      </c>
      <c r="B25" s="294"/>
      <c r="C25" s="303">
        <f>+C8+C13+C16-C22-C18-C19</f>
        <v>0</v>
      </c>
      <c r="D25" s="303">
        <f>+D8+D13+D16-D22-D18</f>
        <v>0</v>
      </c>
    </row>
    <row r="26" spans="1:4" ht="30" customHeight="1" x14ac:dyDescent="0.25">
      <c r="A26" s="298" t="s">
        <v>317</v>
      </c>
      <c r="B26" s="294"/>
      <c r="C26" s="303">
        <f>+'costos y gastos'!C38</f>
        <v>0</v>
      </c>
      <c r="D26" s="303">
        <f>+D9+D15+D17-D23</f>
        <v>0</v>
      </c>
    </row>
    <row r="27" spans="1:4" ht="30" customHeight="1" x14ac:dyDescent="0.25">
      <c r="A27" s="298" t="s">
        <v>318</v>
      </c>
      <c r="B27" s="294"/>
      <c r="C27" s="303">
        <f>+C25+C26</f>
        <v>0</v>
      </c>
      <c r="D27" s="303">
        <f>+D25+D26</f>
        <v>0</v>
      </c>
    </row>
    <row r="31" spans="1:4" x14ac:dyDescent="0.25">
      <c r="A31" s="2" t="str">
        <f>+Caratula!B31</f>
        <v>Firmado a los efectos de su identificación con informe de fecha</v>
      </c>
    </row>
    <row r="32" spans="1:4" x14ac:dyDescent="0.25">
      <c r="A32" s="563">
        <f>+Caratula!B32</f>
        <v>46108</v>
      </c>
    </row>
  </sheetData>
  <mergeCells count="3">
    <mergeCell ref="A1:D1"/>
    <mergeCell ref="A2:D2"/>
    <mergeCell ref="A4:D5"/>
  </mergeCells>
  <dataValidations count="1">
    <dataValidation type="decimal" allowBlank="1" showErrorMessage="1" errorTitle="Valor inválido" error="Ingrese un número válido." sqref="B6:D27" xr:uid="{00000000-0002-0000-1000-000000000000}">
      <formula1>-99999999999</formula1>
      <formula2>99999999999</formula2>
    </dataValidation>
  </dataValidations>
  <printOptions horizontalCentered="1"/>
  <pageMargins left="0.39370078740157483" right="0.39370078740157483" top="1.377952755905512" bottom="0.98425196850393704" header="0.27559055118110237" footer="0"/>
  <pageSetup paperSize="9" scale="9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44"/>
  <sheetViews>
    <sheetView zoomScale="166" zoomScaleNormal="166" workbookViewId="0">
      <selection activeCell="C13" sqref="C13"/>
    </sheetView>
  </sheetViews>
  <sheetFormatPr baseColWidth="10" defaultColWidth="11.44140625" defaultRowHeight="11.4" x14ac:dyDescent="0.2"/>
  <cols>
    <col min="1" max="1" width="41" style="141" customWidth="1"/>
    <col min="2" max="2" width="15.109375" style="141" customWidth="1"/>
    <col min="3" max="3" width="16.6640625" style="141" customWidth="1"/>
    <col min="4" max="4" width="21.33203125" style="141" customWidth="1"/>
    <col min="5" max="5" width="19.44140625" style="141" customWidth="1"/>
    <col min="6" max="7" width="18.109375" style="141" customWidth="1"/>
    <col min="8" max="8" width="18.6640625" style="141" bestFit="1" customWidth="1"/>
    <col min="9" max="11" width="11.44140625" style="141" customWidth="1"/>
    <col min="12" max="16384" width="11.44140625" style="141"/>
  </cols>
  <sheetData>
    <row r="1" spans="1:9" ht="15" customHeight="1" x14ac:dyDescent="0.25">
      <c r="A1" s="660" t="str">
        <f>+estadopat!A1</f>
        <v>Denominación social: ………………... (Tipo societario)</v>
      </c>
      <c r="B1" s="713"/>
      <c r="C1" s="713"/>
      <c r="D1" s="713"/>
      <c r="E1" s="713"/>
      <c r="F1" s="713"/>
      <c r="G1" s="713"/>
      <c r="H1" s="713"/>
    </row>
    <row r="2" spans="1:9" ht="15" customHeight="1" x14ac:dyDescent="0.25">
      <c r="A2" s="653" t="s">
        <v>319</v>
      </c>
      <c r="B2" s="622"/>
      <c r="C2" s="622"/>
      <c r="D2" s="622"/>
      <c r="E2" s="622"/>
      <c r="F2" s="622"/>
      <c r="G2" s="622"/>
      <c r="H2" s="622"/>
    </row>
    <row r="3" spans="1:9" ht="15" customHeight="1" x14ac:dyDescent="0.25">
      <c r="A3" s="13"/>
      <c r="B3" s="13"/>
      <c r="C3" s="13" t="s">
        <v>31</v>
      </c>
      <c r="D3" s="374">
        <f>+Caratula!D18</f>
        <v>46022</v>
      </c>
      <c r="E3" s="13"/>
      <c r="F3" s="13"/>
      <c r="G3" s="13"/>
      <c r="H3" s="13"/>
    </row>
    <row r="4" spans="1:9" ht="14.25" customHeight="1" x14ac:dyDescent="0.3">
      <c r="A4" s="712" t="str">
        <f>+EstRes!A4</f>
        <v xml:space="preserve"> Comparativo con el ejercicio inmediato anterior. Cifras expresadas en moneda homogénea</v>
      </c>
      <c r="B4" s="713"/>
      <c r="C4" s="713"/>
      <c r="D4" s="713"/>
      <c r="E4" s="713"/>
      <c r="F4" s="713"/>
      <c r="G4" s="713"/>
      <c r="H4" s="713"/>
    </row>
    <row r="5" spans="1:9" ht="15" customHeight="1" x14ac:dyDescent="0.3">
      <c r="A5" s="20"/>
      <c r="B5" s="15"/>
      <c r="C5" s="15"/>
      <c r="D5" s="15"/>
      <c r="E5" s="15"/>
      <c r="F5" s="15"/>
      <c r="G5" s="15"/>
      <c r="H5" s="23"/>
    </row>
    <row r="6" spans="1:9" ht="42.75" customHeight="1" x14ac:dyDescent="0.25">
      <c r="A6" s="307" t="s">
        <v>320</v>
      </c>
      <c r="B6" s="619" t="s">
        <v>321</v>
      </c>
      <c r="C6" s="619" t="s">
        <v>322</v>
      </c>
      <c r="D6" s="619" t="s">
        <v>323</v>
      </c>
      <c r="E6" s="619" t="s">
        <v>324</v>
      </c>
      <c r="F6" s="619" t="s">
        <v>325</v>
      </c>
      <c r="G6" s="619" t="s">
        <v>326</v>
      </c>
      <c r="H6" s="620" t="s">
        <v>327</v>
      </c>
      <c r="I6" s="305"/>
    </row>
    <row r="7" spans="1:9" ht="14.25" customHeight="1" x14ac:dyDescent="0.25">
      <c r="A7" s="309" t="s">
        <v>328</v>
      </c>
      <c r="B7" s="310"/>
      <c r="C7" s="310"/>
      <c r="D7" s="310"/>
      <c r="E7" s="316"/>
      <c r="F7" s="310"/>
      <c r="G7" s="311">
        <f t="shared" ref="G7:G37" si="0">SUM(B7:F7)</f>
        <v>0</v>
      </c>
      <c r="H7" s="312"/>
      <c r="I7" s="305"/>
    </row>
    <row r="8" spans="1:9" ht="14.25" customHeight="1" x14ac:dyDescent="0.25">
      <c r="A8" s="309" t="s">
        <v>329</v>
      </c>
      <c r="B8" s="310"/>
      <c r="C8" s="310"/>
      <c r="D8" s="310"/>
      <c r="E8" s="310"/>
      <c r="F8" s="310"/>
      <c r="G8" s="311">
        <f t="shared" si="0"/>
        <v>0</v>
      </c>
      <c r="H8" s="312"/>
      <c r="I8" s="305"/>
    </row>
    <row r="9" spans="1:9" ht="14.25" customHeight="1" x14ac:dyDescent="0.25">
      <c r="A9" s="309" t="s">
        <v>330</v>
      </c>
      <c r="B9" s="310"/>
      <c r="C9" s="310"/>
      <c r="D9" s="310"/>
      <c r="E9" s="310"/>
      <c r="F9" s="310"/>
      <c r="G9" s="311">
        <f t="shared" si="0"/>
        <v>0</v>
      </c>
      <c r="H9" s="312"/>
      <c r="I9" s="305"/>
    </row>
    <row r="10" spans="1:9" ht="14.25" customHeight="1" x14ac:dyDescent="0.25">
      <c r="A10" s="309" t="s">
        <v>331</v>
      </c>
      <c r="B10" s="310"/>
      <c r="C10" s="316"/>
      <c r="D10" s="310"/>
      <c r="E10" s="310"/>
      <c r="F10" s="310"/>
      <c r="G10" s="311">
        <f t="shared" si="0"/>
        <v>0</v>
      </c>
      <c r="H10" s="312"/>
      <c r="I10" s="305"/>
    </row>
    <row r="11" spans="1:9" ht="14.25" customHeight="1" x14ac:dyDescent="0.25">
      <c r="A11" s="309" t="s">
        <v>332</v>
      </c>
      <c r="B11" s="310"/>
      <c r="C11" s="316"/>
      <c r="D11" s="310"/>
      <c r="E11" s="310"/>
      <c r="F11" s="310"/>
      <c r="G11" s="311">
        <f t="shared" si="0"/>
        <v>0</v>
      </c>
      <c r="H11" s="316"/>
      <c r="I11" s="305"/>
    </row>
    <row r="12" spans="1:9" ht="14.25" customHeight="1" x14ac:dyDescent="0.25">
      <c r="A12" s="309" t="s">
        <v>333</v>
      </c>
      <c r="B12" s="310"/>
      <c r="C12" s="316"/>
      <c r="D12" s="310"/>
      <c r="E12" s="310"/>
      <c r="F12" s="310"/>
      <c r="G12" s="311">
        <f t="shared" si="0"/>
        <v>0</v>
      </c>
      <c r="H12" s="316"/>
      <c r="I12" s="305"/>
    </row>
    <row r="13" spans="1:9" ht="14.25" customHeight="1" x14ac:dyDescent="0.25">
      <c r="A13" s="309" t="s">
        <v>334</v>
      </c>
      <c r="B13" s="310"/>
      <c r="C13" s="316"/>
      <c r="D13" s="310"/>
      <c r="E13" s="310"/>
      <c r="F13" s="310"/>
      <c r="G13" s="311">
        <f t="shared" si="0"/>
        <v>0</v>
      </c>
      <c r="H13" s="312"/>
      <c r="I13" s="305"/>
    </row>
    <row r="14" spans="1:9" ht="14.25" customHeight="1" x14ac:dyDescent="0.25">
      <c r="A14" s="309" t="s">
        <v>335</v>
      </c>
      <c r="B14" s="310"/>
      <c r="C14" s="316"/>
      <c r="D14" s="310"/>
      <c r="E14" s="310"/>
      <c r="F14" s="310"/>
      <c r="G14" s="311">
        <f t="shared" si="0"/>
        <v>0</v>
      </c>
      <c r="H14" s="312"/>
      <c r="I14" s="305"/>
    </row>
    <row r="15" spans="1:9" ht="14.25" customHeight="1" x14ac:dyDescent="0.25">
      <c r="A15" s="309" t="s">
        <v>336</v>
      </c>
      <c r="B15" s="310"/>
      <c r="C15" s="310"/>
      <c r="D15" s="310"/>
      <c r="E15" s="310"/>
      <c r="F15" s="310"/>
      <c r="G15" s="311">
        <f t="shared" si="0"/>
        <v>0</v>
      </c>
      <c r="H15" s="312"/>
      <c r="I15" s="305"/>
    </row>
    <row r="16" spans="1:9" ht="14.25" customHeight="1" x14ac:dyDescent="0.25">
      <c r="A16" s="309" t="s">
        <v>337</v>
      </c>
      <c r="B16" s="310"/>
      <c r="C16" s="316"/>
      <c r="D16" s="310"/>
      <c r="E16" s="310"/>
      <c r="F16" s="310"/>
      <c r="G16" s="311">
        <f t="shared" si="0"/>
        <v>0</v>
      </c>
      <c r="H16" s="312"/>
      <c r="I16" s="305"/>
    </row>
    <row r="17" spans="1:9" ht="14.25" customHeight="1" x14ac:dyDescent="0.25">
      <c r="A17" s="309" t="s">
        <v>338</v>
      </c>
      <c r="B17" s="310"/>
      <c r="C17" s="310"/>
      <c r="D17" s="310"/>
      <c r="E17" s="310"/>
      <c r="F17" s="310"/>
      <c r="G17" s="311">
        <f t="shared" si="0"/>
        <v>0</v>
      </c>
      <c r="H17" s="312"/>
      <c r="I17" s="305"/>
    </row>
    <row r="18" spans="1:9" ht="14.25" customHeight="1" x14ac:dyDescent="0.25">
      <c r="A18" s="309" t="s">
        <v>339</v>
      </c>
      <c r="B18" s="310"/>
      <c r="C18" s="310"/>
      <c r="D18" s="310"/>
      <c r="E18" s="310"/>
      <c r="F18" s="310"/>
      <c r="G18" s="311">
        <f t="shared" si="0"/>
        <v>0</v>
      </c>
      <c r="H18" s="312"/>
      <c r="I18" s="305"/>
    </row>
    <row r="19" spans="1:9" ht="15" customHeight="1" x14ac:dyDescent="0.25">
      <c r="A19" s="309" t="s">
        <v>340</v>
      </c>
      <c r="B19" s="310"/>
      <c r="C19" s="310"/>
      <c r="D19" s="310"/>
      <c r="E19" s="310"/>
      <c r="F19" s="310"/>
      <c r="G19" s="311">
        <f t="shared" si="0"/>
        <v>0</v>
      </c>
      <c r="H19" s="312"/>
      <c r="I19" s="305"/>
    </row>
    <row r="20" spans="1:9" ht="14.25" customHeight="1" x14ac:dyDescent="0.25">
      <c r="A20" s="309" t="s">
        <v>341</v>
      </c>
      <c r="B20" s="310"/>
      <c r="C20" s="310"/>
      <c r="D20" s="310"/>
      <c r="E20" s="310"/>
      <c r="F20" s="310"/>
      <c r="G20" s="311">
        <f t="shared" si="0"/>
        <v>0</v>
      </c>
      <c r="H20" s="312"/>
      <c r="I20" s="305"/>
    </row>
    <row r="21" spans="1:9" ht="14.25" customHeight="1" x14ac:dyDescent="0.25">
      <c r="A21" s="309" t="s">
        <v>342</v>
      </c>
      <c r="B21" s="310"/>
      <c r="C21" s="310"/>
      <c r="D21" s="310"/>
      <c r="E21" s="310"/>
      <c r="F21" s="310"/>
      <c r="G21" s="311">
        <f t="shared" si="0"/>
        <v>0</v>
      </c>
      <c r="H21" s="312"/>
      <c r="I21" s="305"/>
    </row>
    <row r="22" spans="1:9" ht="14.25" customHeight="1" x14ac:dyDescent="0.25">
      <c r="A22" s="309" t="s">
        <v>343</v>
      </c>
      <c r="B22" s="310"/>
      <c r="C22" s="310"/>
      <c r="D22" s="310"/>
      <c r="E22" s="316"/>
      <c r="F22" s="310"/>
      <c r="G22" s="311">
        <f t="shared" si="0"/>
        <v>0</v>
      </c>
      <c r="H22" s="312"/>
      <c r="I22" s="305"/>
    </row>
    <row r="23" spans="1:9" ht="14.25" customHeight="1" x14ac:dyDescent="0.25">
      <c r="A23" s="309" t="s">
        <v>344</v>
      </c>
      <c r="B23" s="310"/>
      <c r="C23" s="310"/>
      <c r="D23" s="310"/>
      <c r="E23" s="316"/>
      <c r="F23" s="310"/>
      <c r="G23" s="311">
        <f t="shared" si="0"/>
        <v>0</v>
      </c>
      <c r="H23" s="312"/>
      <c r="I23" s="305"/>
    </row>
    <row r="24" spans="1:9" ht="14.25" customHeight="1" x14ac:dyDescent="0.25">
      <c r="A24" s="309" t="s">
        <v>345</v>
      </c>
      <c r="B24" s="310"/>
      <c r="C24" s="316"/>
      <c r="D24" s="310"/>
      <c r="E24" s="316"/>
      <c r="F24" s="310"/>
      <c r="G24" s="311">
        <f t="shared" si="0"/>
        <v>0</v>
      </c>
      <c r="H24" s="312"/>
      <c r="I24" s="305"/>
    </row>
    <row r="25" spans="1:9" ht="14.25" customHeight="1" x14ac:dyDescent="0.25">
      <c r="A25" s="309" t="s">
        <v>346</v>
      </c>
      <c r="B25" s="310"/>
      <c r="C25" s="310"/>
      <c r="D25" s="310"/>
      <c r="E25" s="310"/>
      <c r="F25" s="310"/>
      <c r="G25" s="311">
        <f t="shared" si="0"/>
        <v>0</v>
      </c>
      <c r="H25" s="312"/>
      <c r="I25" s="305"/>
    </row>
    <row r="26" spans="1:9" ht="14.25" customHeight="1" x14ac:dyDescent="0.25">
      <c r="A26" s="309" t="s">
        <v>347</v>
      </c>
      <c r="B26" s="310"/>
      <c r="C26" s="310"/>
      <c r="D26" s="310"/>
      <c r="E26" s="310"/>
      <c r="F26" s="310"/>
      <c r="G26" s="311">
        <f t="shared" si="0"/>
        <v>0</v>
      </c>
      <c r="H26" s="312"/>
      <c r="I26" s="305"/>
    </row>
    <row r="27" spans="1:9" ht="14.25" customHeight="1" x14ac:dyDescent="0.25">
      <c r="A27" s="309" t="s">
        <v>348</v>
      </c>
      <c r="B27" s="308"/>
      <c r="C27" s="308"/>
      <c r="D27" s="308"/>
      <c r="E27" s="312"/>
      <c r="F27" s="308"/>
      <c r="G27" s="311">
        <f t="shared" si="0"/>
        <v>0</v>
      </c>
      <c r="H27" s="308"/>
      <c r="I27" s="305"/>
    </row>
    <row r="28" spans="1:9" ht="14.25" customHeight="1" x14ac:dyDescent="0.25">
      <c r="A28" s="309" t="s">
        <v>349</v>
      </c>
      <c r="B28" s="308"/>
      <c r="C28" s="308"/>
      <c r="D28" s="308"/>
      <c r="E28" s="308"/>
      <c r="F28" s="308"/>
      <c r="G28" s="311">
        <f t="shared" si="0"/>
        <v>0</v>
      </c>
      <c r="H28" s="308"/>
      <c r="I28" s="305"/>
    </row>
    <row r="29" spans="1:9" ht="14.25" customHeight="1" x14ac:dyDescent="0.25">
      <c r="A29" s="296" t="s">
        <v>350</v>
      </c>
      <c r="B29" s="310"/>
      <c r="C29" s="310"/>
      <c r="D29" s="310"/>
      <c r="E29" s="310"/>
      <c r="F29" s="310"/>
      <c r="G29" s="311">
        <f t="shared" si="0"/>
        <v>0</v>
      </c>
      <c r="H29" s="312"/>
      <c r="I29" s="305"/>
    </row>
    <row r="30" spans="1:9" ht="14.25" customHeight="1" x14ac:dyDescent="0.25">
      <c r="A30" s="296" t="s">
        <v>351</v>
      </c>
      <c r="B30" s="310"/>
      <c r="C30" s="310"/>
      <c r="D30" s="310"/>
      <c r="E30" s="310"/>
      <c r="F30" s="310"/>
      <c r="G30" s="311">
        <f t="shared" si="0"/>
        <v>0</v>
      </c>
      <c r="H30" s="312"/>
      <c r="I30" s="305"/>
    </row>
    <row r="31" spans="1:9" ht="14.25" customHeight="1" x14ac:dyDescent="0.25">
      <c r="A31" s="313" t="s">
        <v>313</v>
      </c>
      <c r="B31" s="310"/>
      <c r="C31" s="310"/>
      <c r="D31" s="310"/>
      <c r="E31" s="310"/>
      <c r="F31" s="310"/>
      <c r="G31" s="311">
        <f t="shared" si="0"/>
        <v>0</v>
      </c>
      <c r="H31" s="312"/>
      <c r="I31" s="305"/>
    </row>
    <row r="32" spans="1:9" ht="14.25" customHeight="1" x14ac:dyDescent="0.25">
      <c r="A32" s="296" t="s">
        <v>352</v>
      </c>
      <c r="B32" s="310"/>
      <c r="C32" s="310"/>
      <c r="D32" s="310"/>
      <c r="E32" s="310"/>
      <c r="F32" s="310"/>
      <c r="G32" s="311">
        <f t="shared" si="0"/>
        <v>0</v>
      </c>
      <c r="H32" s="312"/>
      <c r="I32" s="305"/>
    </row>
    <row r="33" spans="1:9" ht="14.25" customHeight="1" x14ac:dyDescent="0.25">
      <c r="A33" s="296" t="s">
        <v>353</v>
      </c>
      <c r="B33" s="310"/>
      <c r="C33" s="310"/>
      <c r="D33" s="310"/>
      <c r="E33" s="310"/>
      <c r="F33" s="310"/>
      <c r="G33" s="311">
        <f t="shared" si="0"/>
        <v>0</v>
      </c>
      <c r="H33" s="312"/>
      <c r="I33" s="305"/>
    </row>
    <row r="34" spans="1:9" ht="14.25" customHeight="1" x14ac:dyDescent="0.25">
      <c r="A34" s="296" t="s">
        <v>354</v>
      </c>
      <c r="B34" s="310"/>
      <c r="C34" s="310"/>
      <c r="D34" s="310"/>
      <c r="E34" s="310"/>
      <c r="F34" s="310"/>
      <c r="G34" s="311">
        <f t="shared" si="0"/>
        <v>0</v>
      </c>
      <c r="H34" s="312"/>
      <c r="I34" s="305"/>
    </row>
    <row r="35" spans="1:9" ht="14.25" customHeight="1" x14ac:dyDescent="0.25">
      <c r="A35" s="309" t="s">
        <v>355</v>
      </c>
      <c r="B35" s="310"/>
      <c r="C35" s="310"/>
      <c r="D35" s="310"/>
      <c r="E35" s="310"/>
      <c r="F35" s="310"/>
      <c r="G35" s="311">
        <f t="shared" si="0"/>
        <v>0</v>
      </c>
      <c r="H35" s="312"/>
      <c r="I35" s="305"/>
    </row>
    <row r="36" spans="1:9" ht="14.25" customHeight="1" x14ac:dyDescent="0.25">
      <c r="A36" s="309" t="s">
        <v>356</v>
      </c>
      <c r="B36" s="310"/>
      <c r="C36" s="310"/>
      <c r="D36" s="310"/>
      <c r="E36" s="310"/>
      <c r="F36" s="310"/>
      <c r="G36" s="311">
        <f t="shared" si="0"/>
        <v>0</v>
      </c>
      <c r="H36" s="312"/>
      <c r="I36" s="305"/>
    </row>
    <row r="37" spans="1:9" ht="14.25" customHeight="1" x14ac:dyDescent="0.25">
      <c r="A37" s="309" t="s">
        <v>357</v>
      </c>
      <c r="B37" s="310"/>
      <c r="C37" s="310"/>
      <c r="D37" s="310"/>
      <c r="E37" s="310"/>
      <c r="F37" s="310"/>
      <c r="G37" s="311">
        <f t="shared" si="0"/>
        <v>0</v>
      </c>
      <c r="H37" s="312"/>
      <c r="I37" s="306"/>
    </row>
    <row r="38" spans="1:9" ht="15.75" customHeight="1" x14ac:dyDescent="0.25">
      <c r="A38" s="314" t="s">
        <v>358</v>
      </c>
      <c r="B38" s="315">
        <f t="shared" ref="B38:H38" si="1">SUM(B7:B37)</f>
        <v>0</v>
      </c>
      <c r="C38" s="315">
        <f t="shared" si="1"/>
        <v>0</v>
      </c>
      <c r="D38" s="315">
        <f t="shared" si="1"/>
        <v>0</v>
      </c>
      <c r="E38" s="315">
        <f t="shared" si="1"/>
        <v>0</v>
      </c>
      <c r="F38" s="315">
        <f t="shared" si="1"/>
        <v>0</v>
      </c>
      <c r="G38" s="315">
        <f t="shared" si="1"/>
        <v>0</v>
      </c>
      <c r="H38" s="315">
        <f t="shared" si="1"/>
        <v>0</v>
      </c>
      <c r="I38" s="305"/>
    </row>
    <row r="39" spans="1:9" ht="15" customHeight="1" x14ac:dyDescent="0.25">
      <c r="A39" s="314" t="s">
        <v>359</v>
      </c>
      <c r="B39" s="316">
        <v>0</v>
      </c>
      <c r="C39" s="316">
        <v>0</v>
      </c>
      <c r="D39" s="316">
        <v>0</v>
      </c>
      <c r="E39" s="316">
        <v>0</v>
      </c>
      <c r="F39" s="316">
        <v>0</v>
      </c>
      <c r="G39" s="316">
        <v>0</v>
      </c>
      <c r="H39" s="316">
        <v>0</v>
      </c>
      <c r="I39" s="305"/>
    </row>
    <row r="40" spans="1:9" ht="13.8" x14ac:dyDescent="0.25">
      <c r="A40" s="23"/>
      <c r="B40" s="23"/>
      <c r="C40" s="23"/>
      <c r="D40" s="23"/>
      <c r="E40" s="23"/>
      <c r="F40" s="142"/>
      <c r="G40" s="142"/>
      <c r="H40" s="23"/>
    </row>
    <row r="41" spans="1:9" ht="14.25" customHeight="1" x14ac:dyDescent="0.3">
      <c r="A41" s="23"/>
      <c r="B41" s="29"/>
      <c r="C41" s="29"/>
      <c r="D41" s="29"/>
      <c r="E41" s="23"/>
      <c r="F41" s="37"/>
      <c r="G41" s="37"/>
      <c r="H41" s="29"/>
    </row>
    <row r="42" spans="1:9" ht="14.25" customHeight="1" x14ac:dyDescent="0.25">
      <c r="A42" s="23"/>
      <c r="B42" s="23"/>
      <c r="C42" s="23"/>
      <c r="D42" s="23"/>
      <c r="E42" s="23"/>
      <c r="F42" s="23"/>
      <c r="G42" s="23"/>
      <c r="H42" s="23"/>
    </row>
    <row r="43" spans="1:9" ht="14.25" customHeight="1" x14ac:dyDescent="0.25">
      <c r="A43" s="28" t="str">
        <f>+Caratula!B31</f>
        <v>Firmado a los efectos de su identificación con informe de fecha</v>
      </c>
      <c r="B43" s="23"/>
      <c r="C43" s="23"/>
      <c r="D43" s="23"/>
      <c r="E43" s="23"/>
      <c r="F43" s="23"/>
      <c r="G43" s="23"/>
      <c r="H43" s="23"/>
    </row>
    <row r="44" spans="1:9" x14ac:dyDescent="0.2">
      <c r="A44" s="564">
        <f>+Caratula!B32</f>
        <v>46108</v>
      </c>
    </row>
  </sheetData>
  <mergeCells count="3">
    <mergeCell ref="A4:H4"/>
    <mergeCell ref="A2:H2"/>
    <mergeCell ref="A1:H1"/>
  </mergeCells>
  <dataValidations count="1">
    <dataValidation type="decimal" allowBlank="1" showErrorMessage="1" errorTitle="Valor inválido" error="Ingrese un número válido." sqref="B7:H39" xr:uid="{00000000-0002-0000-1100-000000000000}">
      <formula1>-99999999999</formula1>
      <formula2>99999999999</formula2>
    </dataValidation>
  </dataValidations>
  <printOptions horizontalCentered="1"/>
  <pageMargins left="0.78740157480314965" right="0.78740157480314965" top="0.39370078740157483" bottom="0.39370078740157483" header="0" footer="0"/>
  <pageSetup paperSize="9" scale="8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25"/>
  <sheetViews>
    <sheetView topLeftCell="A10" zoomScale="154" zoomScaleNormal="154" workbookViewId="0">
      <selection activeCell="E27" sqref="E27"/>
    </sheetView>
  </sheetViews>
  <sheetFormatPr baseColWidth="10" defaultColWidth="11.44140625" defaultRowHeight="13.2" x14ac:dyDescent="0.25"/>
  <cols>
    <col min="1" max="1" width="35.88671875" style="2" customWidth="1"/>
    <col min="2" max="4" width="11.44140625" style="2" customWidth="1"/>
    <col min="5" max="5" width="17.109375" style="2" customWidth="1"/>
    <col min="6" max="6" width="11.44140625" style="2" customWidth="1"/>
    <col min="7" max="7" width="13.44140625" style="2" customWidth="1"/>
    <col min="8" max="8" width="11.44140625" style="2" customWidth="1"/>
    <col min="9" max="9" width="44.33203125" style="2" customWidth="1"/>
    <col min="10" max="10" width="27.88671875" style="2" customWidth="1"/>
    <col min="11" max="11" width="25.88671875" style="2" customWidth="1"/>
    <col min="12" max="13" width="11.44140625" style="2" customWidth="1"/>
    <col min="14" max="16384" width="11.44140625" style="2"/>
  </cols>
  <sheetData>
    <row r="1" spans="1:11" ht="15" customHeight="1" x14ac:dyDescent="0.25">
      <c r="A1" s="654" t="str">
        <f>+estadopat!A1</f>
        <v>Denominación social: ………………... (Tipo societario)</v>
      </c>
      <c r="B1" s="622"/>
      <c r="C1" s="622"/>
      <c r="D1" s="622"/>
      <c r="E1" s="622"/>
      <c r="F1" s="622"/>
      <c r="G1" s="622"/>
      <c r="H1" s="622"/>
      <c r="I1" s="622"/>
      <c r="J1" s="622"/>
      <c r="K1" s="622"/>
    </row>
    <row r="2" spans="1:11" ht="15" customHeight="1" x14ac:dyDescent="0.25">
      <c r="A2" s="668" t="s">
        <v>360</v>
      </c>
      <c r="B2" s="622"/>
      <c r="C2" s="622"/>
      <c r="D2" s="622"/>
      <c r="E2" s="622"/>
      <c r="F2" s="622"/>
      <c r="G2" s="622"/>
      <c r="H2" s="622"/>
      <c r="I2" s="622"/>
      <c r="J2" s="622"/>
      <c r="K2" s="622"/>
    </row>
    <row r="3" spans="1:11" ht="15" customHeight="1" x14ac:dyDescent="0.25">
      <c r="A3" s="55"/>
      <c r="B3" s="55"/>
      <c r="C3" s="55"/>
      <c r="D3" s="55"/>
      <c r="E3" s="55"/>
      <c r="F3" s="55" t="s">
        <v>31</v>
      </c>
      <c r="G3" s="375">
        <f>+Caratula!D18</f>
        <v>46022</v>
      </c>
      <c r="H3" s="55"/>
      <c r="I3" s="55"/>
      <c r="J3" s="55"/>
      <c r="K3" s="55"/>
    </row>
    <row r="4" spans="1:11" ht="15" customHeight="1" x14ac:dyDescent="0.25">
      <c r="A4" s="688" t="str">
        <f>+estadopat!A4</f>
        <v xml:space="preserve"> Comparativo con el ejercicio inmediato anterior. Cifras expresadas en moneda homogénea</v>
      </c>
      <c r="B4" s="622"/>
      <c r="C4" s="622"/>
      <c r="D4" s="622"/>
      <c r="E4" s="622"/>
      <c r="F4" s="622"/>
      <c r="G4" s="622"/>
      <c r="H4" s="622"/>
      <c r="I4" s="622"/>
      <c r="J4" s="622"/>
      <c r="K4" s="622"/>
    </row>
    <row r="5" spans="1:11" ht="15" customHeight="1" x14ac:dyDescent="0.25">
      <c r="A5" s="120"/>
      <c r="B5" s="23"/>
      <c r="C5" s="23"/>
      <c r="D5" s="23"/>
      <c r="E5" s="23"/>
      <c r="F5" s="23"/>
      <c r="G5" s="23"/>
      <c r="H5" s="23"/>
      <c r="I5" s="23"/>
      <c r="J5" s="23"/>
      <c r="K5" s="23"/>
    </row>
    <row r="6" spans="1:11" ht="15" customHeight="1" thickBot="1" x14ac:dyDescent="0.3">
      <c r="A6" s="64"/>
      <c r="B6" s="23"/>
      <c r="C6" s="23"/>
      <c r="D6" s="23"/>
      <c r="E6" s="23"/>
      <c r="F6" s="23"/>
      <c r="G6" s="23"/>
      <c r="H6" s="23"/>
      <c r="I6" s="23"/>
      <c r="J6" s="23"/>
      <c r="K6" s="23"/>
    </row>
    <row r="7" spans="1:11" ht="45" customHeight="1" thickBot="1" x14ac:dyDescent="0.3">
      <c r="A7" s="139" t="s">
        <v>361</v>
      </c>
      <c r="B7" s="143" t="s">
        <v>362</v>
      </c>
      <c r="C7" s="42" t="s">
        <v>363</v>
      </c>
      <c r="D7" s="42" t="s">
        <v>364</v>
      </c>
      <c r="E7" s="42" t="s">
        <v>365</v>
      </c>
      <c r="F7" s="42" t="s">
        <v>366</v>
      </c>
      <c r="G7" s="144" t="s">
        <v>290</v>
      </c>
      <c r="H7" s="23"/>
      <c r="I7" s="715" t="s">
        <v>367</v>
      </c>
      <c r="J7" s="145" t="s">
        <v>368</v>
      </c>
      <c r="K7" s="145" t="s">
        <v>369</v>
      </c>
    </row>
    <row r="8" spans="1:11" ht="15" customHeight="1" thickBot="1" x14ac:dyDescent="0.3">
      <c r="A8" s="50"/>
      <c r="B8" s="665" t="s">
        <v>206</v>
      </c>
      <c r="C8" s="630"/>
      <c r="D8" s="630"/>
      <c r="E8" s="630"/>
      <c r="F8" s="630"/>
      <c r="G8" s="630"/>
      <c r="H8" s="23"/>
      <c r="I8" s="693"/>
      <c r="J8" s="22"/>
      <c r="K8" s="22"/>
    </row>
    <row r="9" spans="1:11" ht="15" customHeight="1" x14ac:dyDescent="0.25">
      <c r="A9" s="50" t="s">
        <v>370</v>
      </c>
      <c r="B9" s="60"/>
      <c r="C9" s="146"/>
      <c r="D9" s="146"/>
      <c r="E9" s="146"/>
      <c r="F9" s="146"/>
      <c r="G9" s="146"/>
      <c r="H9" s="23"/>
      <c r="I9" s="122"/>
      <c r="J9" s="22"/>
      <c r="K9" s="22"/>
    </row>
    <row r="10" spans="1:11" ht="28.5" customHeight="1" x14ac:dyDescent="0.25">
      <c r="A10" s="50" t="s">
        <v>371</v>
      </c>
      <c r="B10" s="60"/>
      <c r="C10" s="60"/>
      <c r="D10" s="60"/>
      <c r="E10" s="60"/>
      <c r="F10" s="60"/>
      <c r="G10" s="60"/>
      <c r="H10" s="23"/>
      <c r="I10" s="147" t="s">
        <v>370</v>
      </c>
      <c r="J10" s="31"/>
      <c r="K10" s="31"/>
    </row>
    <row r="11" spans="1:11" ht="28.5" customHeight="1" x14ac:dyDescent="0.25">
      <c r="A11" s="50" t="s">
        <v>372</v>
      </c>
      <c r="B11" s="60"/>
      <c r="C11" s="60"/>
      <c r="D11" s="60"/>
      <c r="E11" s="60"/>
      <c r="F11" s="60"/>
      <c r="G11" s="60"/>
      <c r="H11" s="23"/>
      <c r="I11" s="147" t="s">
        <v>371</v>
      </c>
      <c r="J11" s="31"/>
      <c r="K11" s="31"/>
    </row>
    <row r="12" spans="1:11" ht="14.25" customHeight="1" x14ac:dyDescent="0.25">
      <c r="A12" s="50" t="s">
        <v>373</v>
      </c>
      <c r="B12" s="60"/>
      <c r="C12" s="60"/>
      <c r="D12" s="60"/>
      <c r="E12" s="60"/>
      <c r="F12" s="60"/>
      <c r="G12" s="60"/>
      <c r="H12" s="23"/>
      <c r="I12" s="147" t="s">
        <v>372</v>
      </c>
      <c r="J12" s="31"/>
      <c r="K12" s="31"/>
    </row>
    <row r="13" spans="1:11" ht="14.25" customHeight="1" x14ac:dyDescent="0.25">
      <c r="A13" s="50" t="s">
        <v>374</v>
      </c>
      <c r="B13" s="60"/>
      <c r="C13" s="60"/>
      <c r="D13" s="60"/>
      <c r="E13" s="60"/>
      <c r="F13" s="60"/>
      <c r="G13" s="60"/>
      <c r="H13" s="23"/>
      <c r="I13" s="147" t="s">
        <v>373</v>
      </c>
      <c r="J13" s="31"/>
      <c r="K13" s="31"/>
    </row>
    <row r="14" spans="1:11" ht="14.25" customHeight="1" x14ac:dyDescent="0.25">
      <c r="A14" s="122" t="s">
        <v>233</v>
      </c>
      <c r="B14" s="122"/>
      <c r="C14" s="122"/>
      <c r="D14" s="122"/>
      <c r="E14" s="122"/>
      <c r="F14" s="122"/>
      <c r="G14" s="122"/>
      <c r="H14" s="23"/>
      <c r="I14" s="147" t="s">
        <v>374</v>
      </c>
      <c r="J14" s="16"/>
      <c r="K14" s="16"/>
    </row>
    <row r="15" spans="1:11" ht="15" customHeight="1" thickBot="1" x14ac:dyDescent="0.3">
      <c r="A15" s="50"/>
      <c r="B15" s="714" t="s">
        <v>234</v>
      </c>
      <c r="C15" s="642"/>
      <c r="D15" s="642"/>
      <c r="E15" s="642"/>
      <c r="F15" s="642"/>
      <c r="G15" s="642"/>
      <c r="H15" s="23"/>
      <c r="I15" s="122" t="s">
        <v>233</v>
      </c>
      <c r="J15" s="31"/>
      <c r="K15" s="31"/>
    </row>
    <row r="16" spans="1:11" ht="14.25" customHeight="1" x14ac:dyDescent="0.25">
      <c r="A16" s="50" t="s">
        <v>370</v>
      </c>
      <c r="B16" s="60"/>
      <c r="C16" s="146"/>
      <c r="D16" s="146"/>
      <c r="E16" s="146"/>
      <c r="F16" s="146"/>
      <c r="G16" s="146"/>
      <c r="H16" s="23"/>
      <c r="I16" s="23"/>
      <c r="J16" s="23"/>
      <c r="K16" s="23"/>
    </row>
    <row r="17" spans="1:11" ht="28.5" customHeight="1" x14ac:dyDescent="0.25">
      <c r="A17" s="50" t="s">
        <v>371</v>
      </c>
      <c r="B17" s="60"/>
      <c r="C17" s="60"/>
      <c r="D17" s="60"/>
      <c r="E17" s="60"/>
      <c r="F17" s="60"/>
      <c r="G17" s="60"/>
      <c r="H17" s="23"/>
      <c r="I17" s="23"/>
      <c r="J17" s="23"/>
      <c r="K17" s="23"/>
    </row>
    <row r="18" spans="1:11" ht="28.5" customHeight="1" x14ac:dyDescent="0.25">
      <c r="A18" s="50" t="s">
        <v>375</v>
      </c>
      <c r="B18" s="60"/>
      <c r="C18" s="60"/>
      <c r="D18" s="60"/>
      <c r="E18" s="60"/>
      <c r="F18" s="60"/>
      <c r="G18" s="60"/>
      <c r="H18" s="23"/>
      <c r="I18" s="23"/>
      <c r="J18" s="23"/>
      <c r="K18" s="23"/>
    </row>
    <row r="19" spans="1:11" ht="14.25" customHeight="1" x14ac:dyDescent="0.25">
      <c r="A19" s="50" t="s">
        <v>373</v>
      </c>
      <c r="B19" s="60"/>
      <c r="C19" s="60"/>
      <c r="D19" s="60"/>
      <c r="E19" s="60"/>
      <c r="F19" s="60"/>
      <c r="G19" s="60"/>
      <c r="H19" s="23"/>
      <c r="I19" s="23"/>
      <c r="J19" s="23"/>
      <c r="K19" s="23"/>
    </row>
    <row r="20" spans="1:11" ht="14.25" customHeight="1" x14ac:dyDescent="0.25">
      <c r="A20" s="50" t="s">
        <v>374</v>
      </c>
      <c r="B20" s="60"/>
      <c r="C20" s="60"/>
      <c r="D20" s="60"/>
      <c r="E20" s="60"/>
      <c r="F20" s="60"/>
      <c r="G20" s="60"/>
      <c r="H20" s="23"/>
      <c r="I20" s="23"/>
      <c r="J20" s="23"/>
      <c r="K20" s="23"/>
    </row>
    <row r="21" spans="1:11" ht="14.25" customHeight="1" x14ac:dyDescent="0.25">
      <c r="A21" s="122" t="s">
        <v>233</v>
      </c>
      <c r="B21" s="122"/>
      <c r="C21" s="122"/>
      <c r="D21" s="122"/>
      <c r="E21" s="122"/>
      <c r="F21" s="122"/>
      <c r="G21" s="122"/>
      <c r="H21" s="23"/>
      <c r="I21" s="23"/>
      <c r="J21" s="23"/>
      <c r="K21" s="23"/>
    </row>
    <row r="22" spans="1:11" ht="14.25" customHeight="1" x14ac:dyDescent="0.25">
      <c r="A22" s="23"/>
      <c r="B22" s="23"/>
      <c r="C22" s="23"/>
      <c r="D22" s="23"/>
      <c r="E22" s="23"/>
      <c r="F22" s="23"/>
      <c r="G22" s="23"/>
      <c r="H22" s="23"/>
      <c r="I22" s="23"/>
    </row>
    <row r="24" spans="1:11" x14ac:dyDescent="0.25">
      <c r="A24" s="2" t="str">
        <f>+Caratula!B31</f>
        <v>Firmado a los efectos de su identificación con informe de fecha</v>
      </c>
    </row>
    <row r="25" spans="1:11" x14ac:dyDescent="0.25">
      <c r="A25" s="563">
        <f>+Caratula!B32</f>
        <v>46108</v>
      </c>
    </row>
  </sheetData>
  <mergeCells count="6">
    <mergeCell ref="A1:K1"/>
    <mergeCell ref="B15:G15"/>
    <mergeCell ref="A4:K4"/>
    <mergeCell ref="B8:G8"/>
    <mergeCell ref="A2:K2"/>
    <mergeCell ref="I7:I8"/>
  </mergeCells>
  <pageMargins left="0.7" right="0.7" top="0.75" bottom="0.75" header="0.3" footer="0.3"/>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41"/>
  <sheetViews>
    <sheetView topLeftCell="A9" zoomScaleNormal="100" workbookViewId="0">
      <selection activeCell="B32" sqref="B32"/>
    </sheetView>
  </sheetViews>
  <sheetFormatPr baseColWidth="10" defaultColWidth="11.44140625" defaultRowHeight="13.2" x14ac:dyDescent="0.25"/>
  <cols>
    <col min="1" max="1" width="4.109375" style="2" customWidth="1"/>
    <col min="2" max="2" width="22.5546875" style="2" customWidth="1"/>
    <col min="3" max="3" width="29.44140625" style="2" customWidth="1"/>
    <col min="4" max="4" width="20.5546875" style="2" customWidth="1"/>
    <col min="5" max="5" width="23.6640625" style="2" customWidth="1"/>
    <col min="6" max="8" width="11.44140625" style="2" customWidth="1"/>
    <col min="9" max="9" width="53.109375" style="2" customWidth="1"/>
    <col min="10" max="10" width="11.44140625" style="2" customWidth="1"/>
    <col min="11" max="11" width="22.5546875" style="2" customWidth="1"/>
    <col min="12" max="12" width="47" style="2" customWidth="1"/>
    <col min="13" max="14" width="11.44140625" style="2" customWidth="1"/>
    <col min="15" max="16384" width="11.44140625" style="2"/>
  </cols>
  <sheetData>
    <row r="1" spans="2:9" ht="16.5" customHeight="1" thickBot="1" x14ac:dyDescent="0.3">
      <c r="B1" s="1"/>
    </row>
    <row r="2" spans="2:9" ht="47.25" customHeight="1" thickBot="1" x14ac:dyDescent="0.3">
      <c r="B2" s="644" t="s">
        <v>916</v>
      </c>
      <c r="C2" s="630"/>
      <c r="D2" s="630"/>
      <c r="E2" s="630"/>
      <c r="F2" s="631"/>
    </row>
    <row r="3" spans="2:9" ht="15" customHeight="1" x14ac:dyDescent="0.25">
      <c r="B3" s="643"/>
      <c r="C3" s="622"/>
      <c r="D3" s="622"/>
      <c r="E3" s="622"/>
      <c r="F3" s="638"/>
    </row>
    <row r="4" spans="2:9" ht="15.75" customHeight="1" thickBot="1" x14ac:dyDescent="0.3">
      <c r="B4" s="643"/>
      <c r="C4" s="622"/>
      <c r="D4" s="622"/>
      <c r="E4" s="622"/>
      <c r="F4" s="638"/>
    </row>
    <row r="5" spans="2:9" ht="21" customHeight="1" x14ac:dyDescent="0.25">
      <c r="B5" s="651" t="s">
        <v>11</v>
      </c>
      <c r="C5" s="635"/>
      <c r="D5" s="635"/>
      <c r="E5" s="635"/>
      <c r="F5" s="636"/>
    </row>
    <row r="6" spans="2:9" ht="20.25" customHeight="1" x14ac:dyDescent="0.25">
      <c r="B6" s="650" t="s">
        <v>12</v>
      </c>
      <c r="C6" s="622"/>
      <c r="D6" s="622"/>
      <c r="E6" s="622"/>
      <c r="F6" s="638"/>
    </row>
    <row r="7" spans="2:9" ht="20.25" customHeight="1" thickBot="1" x14ac:dyDescent="0.3">
      <c r="B7" s="652" t="s">
        <v>13</v>
      </c>
      <c r="C7" s="642"/>
      <c r="D7" s="642"/>
      <c r="E7" s="642"/>
      <c r="F7" s="646"/>
    </row>
    <row r="8" spans="2:9" ht="15.75" customHeight="1" thickBot="1" x14ac:dyDescent="0.3">
      <c r="B8" s="643"/>
      <c r="C8" s="622"/>
      <c r="D8" s="622"/>
      <c r="E8" s="622"/>
      <c r="F8" s="638"/>
    </row>
    <row r="9" spans="2:9" ht="30" customHeight="1" x14ac:dyDescent="0.25">
      <c r="B9" s="634" t="s">
        <v>14</v>
      </c>
      <c r="C9" s="635"/>
      <c r="D9" s="635"/>
      <c r="E9" s="635"/>
      <c r="F9" s="636"/>
    </row>
    <row r="10" spans="2:9" ht="16.95" customHeight="1" x14ac:dyDescent="0.25">
      <c r="B10" s="640" t="s">
        <v>15</v>
      </c>
      <c r="C10" s="622"/>
      <c r="D10" s="622"/>
      <c r="E10" s="622"/>
      <c r="F10" s="638"/>
    </row>
    <row r="11" spans="2:9" ht="21" customHeight="1" x14ac:dyDescent="0.25">
      <c r="B11" s="640" t="s">
        <v>16</v>
      </c>
      <c r="C11" s="622"/>
      <c r="D11" s="622"/>
      <c r="E11" s="622"/>
      <c r="F11" s="638"/>
    </row>
    <row r="12" spans="2:9" ht="30" customHeight="1" x14ac:dyDescent="0.25">
      <c r="B12" s="637" t="s">
        <v>17</v>
      </c>
      <c r="C12" s="622"/>
      <c r="D12" s="622"/>
      <c r="E12" s="622"/>
      <c r="F12" s="638"/>
    </row>
    <row r="13" spans="2:9" ht="21.6" customHeight="1" x14ac:dyDescent="0.25">
      <c r="B13" s="640" t="s">
        <v>18</v>
      </c>
      <c r="C13" s="622"/>
      <c r="D13" s="622"/>
      <c r="E13" s="622"/>
      <c r="F13" s="638"/>
    </row>
    <row r="14" spans="2:9" ht="37.200000000000003" customHeight="1" thickBot="1" x14ac:dyDescent="0.3">
      <c r="B14" s="647" t="s">
        <v>19</v>
      </c>
      <c r="C14" s="642"/>
      <c r="D14" s="642"/>
      <c r="E14" s="642"/>
      <c r="F14" s="646"/>
    </row>
    <row r="15" spans="2:9" ht="15.75" customHeight="1" thickBot="1" x14ac:dyDescent="0.3">
      <c r="B15" s="643"/>
      <c r="C15" s="622"/>
      <c r="D15" s="622"/>
      <c r="E15" s="622"/>
      <c r="F15" s="638"/>
    </row>
    <row r="16" spans="2:9" ht="15" customHeight="1" x14ac:dyDescent="0.25">
      <c r="B16" s="634" t="s">
        <v>20</v>
      </c>
      <c r="C16" s="635"/>
      <c r="D16" s="635"/>
      <c r="E16" s="635"/>
      <c r="F16" s="636"/>
      <c r="G16" s="4"/>
      <c r="H16" s="4"/>
      <c r="I16" s="4"/>
    </row>
    <row r="17" spans="2:7" ht="20.25" customHeight="1" x14ac:dyDescent="0.25">
      <c r="B17" s="648" t="s">
        <v>21</v>
      </c>
      <c r="C17" s="622"/>
      <c r="D17" s="639">
        <v>45658</v>
      </c>
      <c r="E17" s="622"/>
      <c r="F17" s="638"/>
      <c r="G17" s="4"/>
    </row>
    <row r="18" spans="2:7" ht="20.25" customHeight="1" thickBot="1" x14ac:dyDescent="0.3">
      <c r="B18" s="641" t="s">
        <v>22</v>
      </c>
      <c r="C18" s="642"/>
      <c r="D18" s="645">
        <v>46022</v>
      </c>
      <c r="E18" s="642"/>
      <c r="F18" s="646"/>
      <c r="G18" s="4"/>
    </row>
    <row r="19" spans="2:7" ht="20.25" customHeight="1" x14ac:dyDescent="0.25">
      <c r="B19" s="649"/>
      <c r="C19" s="622"/>
      <c r="D19" s="622"/>
      <c r="E19" s="622"/>
      <c r="F19" s="638"/>
      <c r="G19" s="4"/>
    </row>
    <row r="20" spans="2:7" ht="15.75" customHeight="1" thickBot="1" x14ac:dyDescent="0.3">
      <c r="B20" s="643"/>
      <c r="C20" s="622"/>
      <c r="D20" s="622"/>
      <c r="E20" s="622"/>
      <c r="F20" s="638"/>
    </row>
    <row r="21" spans="2:7" ht="33" customHeight="1" x14ac:dyDescent="0.25">
      <c r="B21" s="634" t="s">
        <v>23</v>
      </c>
      <c r="C21" s="635"/>
      <c r="D21" s="635"/>
      <c r="E21" s="635"/>
      <c r="F21" s="636"/>
    </row>
    <row r="22" spans="2:7" ht="22.2" customHeight="1" x14ac:dyDescent="0.25">
      <c r="B22" s="640" t="s">
        <v>24</v>
      </c>
      <c r="C22" s="622"/>
      <c r="D22" s="622"/>
      <c r="E22" s="622"/>
      <c r="F22" s="638"/>
    </row>
    <row r="23" spans="2:7" ht="27" customHeight="1" thickBot="1" x14ac:dyDescent="0.3">
      <c r="B23" s="647" t="s">
        <v>25</v>
      </c>
      <c r="C23" s="642"/>
      <c r="D23" s="642"/>
      <c r="E23" s="642"/>
      <c r="F23" s="646"/>
    </row>
    <row r="24" spans="2:7" ht="18" customHeight="1" thickBot="1" x14ac:dyDescent="0.3">
      <c r="B24" s="5"/>
      <c r="C24" s="5"/>
      <c r="D24" s="5"/>
      <c r="E24" s="5"/>
      <c r="F24" s="5"/>
    </row>
    <row r="25" spans="2:7" ht="28.95" customHeight="1" thickBot="1" x14ac:dyDescent="0.3">
      <c r="B25" s="629" t="s">
        <v>26</v>
      </c>
      <c r="C25" s="630"/>
      <c r="D25" s="630"/>
      <c r="E25" s="630"/>
      <c r="F25" s="631"/>
    </row>
    <row r="26" spans="2:7" ht="15" customHeight="1" thickBot="1" x14ac:dyDescent="0.3">
      <c r="B26" s="632"/>
      <c r="C26" s="622"/>
      <c r="D26" s="622"/>
      <c r="E26" s="622"/>
      <c r="F26" s="622"/>
    </row>
    <row r="27" spans="2:7" ht="64.95" customHeight="1" thickBot="1" x14ac:dyDescent="0.3">
      <c r="B27" s="633" t="s">
        <v>27</v>
      </c>
      <c r="C27" s="630"/>
      <c r="D27" s="630"/>
      <c r="E27" s="630"/>
      <c r="F27" s="631"/>
    </row>
    <row r="28" spans="2:7" ht="15" customHeight="1" x14ac:dyDescent="0.25">
      <c r="B28" s="6"/>
    </row>
    <row r="29" spans="2:7" ht="8.1" customHeight="1" x14ac:dyDescent="0.25">
      <c r="B29" s="6"/>
    </row>
    <row r="30" spans="2:7" ht="20.100000000000001" customHeight="1" x14ac:dyDescent="0.25"/>
    <row r="31" spans="2:7" ht="15.9" customHeight="1" x14ac:dyDescent="0.25">
      <c r="B31" s="2" t="s">
        <v>28</v>
      </c>
    </row>
    <row r="32" spans="2:7" ht="18" customHeight="1" x14ac:dyDescent="0.25">
      <c r="B32" s="563">
        <v>46108</v>
      </c>
    </row>
    <row r="33" spans="3:3" ht="18" customHeight="1" x14ac:dyDescent="0.25">
      <c r="C33"/>
    </row>
    <row r="34" spans="3:3" ht="15" customHeight="1" x14ac:dyDescent="0.25"/>
    <row r="37" spans="3:3" ht="15.9" customHeight="1" x14ac:dyDescent="0.25"/>
    <row r="38" spans="3:3" ht="15" customHeight="1" x14ac:dyDescent="0.25"/>
    <row r="39" spans="3:3" ht="15" customHeight="1" x14ac:dyDescent="0.25"/>
    <row r="40" spans="3:3" ht="15" customHeight="1" x14ac:dyDescent="0.25"/>
    <row r="41" spans="3:3" ht="15" customHeight="1" x14ac:dyDescent="0.25"/>
  </sheetData>
  <mergeCells count="27">
    <mergeCell ref="B2:F2"/>
    <mergeCell ref="B11:F11"/>
    <mergeCell ref="D18:F18"/>
    <mergeCell ref="B23:F23"/>
    <mergeCell ref="B14:F14"/>
    <mergeCell ref="B8:F8"/>
    <mergeCell ref="B17:C17"/>
    <mergeCell ref="B13:F13"/>
    <mergeCell ref="B10:F10"/>
    <mergeCell ref="B19:F19"/>
    <mergeCell ref="B9:F9"/>
    <mergeCell ref="B6:F6"/>
    <mergeCell ref="B3:F3"/>
    <mergeCell ref="B5:F5"/>
    <mergeCell ref="B4:F4"/>
    <mergeCell ref="B7:F7"/>
    <mergeCell ref="B25:F25"/>
    <mergeCell ref="B26:F26"/>
    <mergeCell ref="B27:F27"/>
    <mergeCell ref="B21:F21"/>
    <mergeCell ref="B12:F12"/>
    <mergeCell ref="D17:F17"/>
    <mergeCell ref="B22:F22"/>
    <mergeCell ref="B18:C18"/>
    <mergeCell ref="B15:F15"/>
    <mergeCell ref="B20:F20"/>
    <mergeCell ref="B16:F16"/>
  </mergeCells>
  <dataValidations count="4">
    <dataValidation type="textLength" operator="lessThanOrEqual" allowBlank="1" sqref="C2 C5:C7 C10:C14 C16" xr:uid="{00000000-0002-0000-0100-000000000000}">
      <formula1>200</formula1>
    </dataValidation>
    <dataValidation type="date" showErrorMessage="1" errorTitle="Fecha inválida" error="Ingrese una fecha válida (ej: 01/01/2025)" sqref="D17:D18" xr:uid="{00000000-0002-0000-0100-000001000000}"/>
    <dataValidation type="list" allowBlank="1" showInputMessage="1" showErrorMessage="1" sqref="B44" xr:uid="{00000000-0002-0000-0100-000002000000}">
      <formula1>"Valor razonable,Costo "</formula1>
    </dataValidation>
    <dataValidation type="list" allowBlank="1" sqref="D33" xr:uid="{00000000-0002-0000-0100-000003000000}">
      <formula1>"EEPN (1),EEPN (2)"</formula1>
    </dataValidation>
  </dataValidations>
  <pageMargins left="0.7" right="0.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45"/>
  <sheetViews>
    <sheetView workbookViewId="0">
      <selection activeCell="A45" sqref="A45"/>
    </sheetView>
  </sheetViews>
  <sheetFormatPr baseColWidth="10" defaultColWidth="11.44140625" defaultRowHeight="13.2" x14ac:dyDescent="0.25"/>
  <cols>
    <col min="1" max="1" width="33.6640625" style="2" customWidth="1"/>
    <col min="2" max="2" width="11.44140625" style="2" customWidth="1"/>
    <col min="3" max="6" width="11.5546875" style="2" bestFit="1" customWidth="1"/>
    <col min="7" max="7" width="14.109375" style="2" bestFit="1" customWidth="1"/>
    <col min="8" max="12" width="11.5546875" style="2" bestFit="1" customWidth="1"/>
    <col min="13" max="14" width="11.44140625" style="2" customWidth="1"/>
    <col min="15" max="16384" width="11.44140625" style="2"/>
  </cols>
  <sheetData>
    <row r="1" spans="1:12" ht="14.25" customHeight="1" x14ac:dyDescent="0.25">
      <c r="A1" s="725"/>
      <c r="B1" s="635"/>
      <c r="C1" s="635"/>
      <c r="D1" s="635"/>
      <c r="E1" s="635"/>
      <c r="F1" s="635"/>
      <c r="G1" s="635"/>
      <c r="H1" s="635"/>
      <c r="I1" s="635"/>
      <c r="J1" s="635"/>
      <c r="K1" s="635"/>
      <c r="L1" s="726"/>
    </row>
    <row r="2" spans="1:12" ht="14.25" customHeight="1" x14ac:dyDescent="0.25">
      <c r="A2" s="723" t="str">
        <f>+estadopat!A1</f>
        <v>Denominación social: ………………... (Tipo societario)</v>
      </c>
      <c r="B2" s="622"/>
      <c r="C2" s="622"/>
      <c r="D2" s="622"/>
      <c r="E2" s="622"/>
      <c r="F2" s="622"/>
      <c r="G2" s="622"/>
      <c r="H2" s="622"/>
      <c r="I2" s="622"/>
      <c r="J2" s="622"/>
      <c r="K2" s="622"/>
      <c r="L2" s="724"/>
    </row>
    <row r="3" spans="1:12" ht="24.9" customHeight="1" x14ac:dyDescent="0.25">
      <c r="A3" s="728" t="s">
        <v>376</v>
      </c>
      <c r="B3" s="622"/>
      <c r="C3" s="622"/>
      <c r="D3" s="622"/>
      <c r="E3" s="622"/>
      <c r="F3" s="622"/>
      <c r="G3" s="622"/>
      <c r="H3" s="622"/>
      <c r="I3" s="622"/>
      <c r="J3" s="622"/>
      <c r="K3" s="622"/>
      <c r="L3" s="729"/>
    </row>
    <row r="4" spans="1:12" ht="15.6" customHeight="1" x14ac:dyDescent="0.25">
      <c r="A4" s="129"/>
      <c r="E4" s="14" t="s">
        <v>31</v>
      </c>
      <c r="F4" s="379">
        <f>+Caratula!D18</f>
        <v>46022</v>
      </c>
      <c r="L4" s="3"/>
    </row>
    <row r="5" spans="1:12" ht="18" customHeight="1" x14ac:dyDescent="0.25">
      <c r="A5" s="723" t="str">
        <f>+estadopat!A4</f>
        <v xml:space="preserve"> Comparativo con el ejercicio inmediato anterior. Cifras expresadas en moneda homogénea</v>
      </c>
      <c r="B5" s="622"/>
      <c r="C5" s="622"/>
      <c r="D5" s="622"/>
      <c r="E5" s="622"/>
      <c r="F5" s="622"/>
      <c r="G5" s="622"/>
      <c r="H5" s="622"/>
      <c r="I5" s="622"/>
      <c r="J5" s="622"/>
      <c r="K5" s="622"/>
      <c r="L5" s="724"/>
    </row>
    <row r="6" spans="1:12" ht="14.25" customHeight="1" x14ac:dyDescent="0.25">
      <c r="A6" s="148"/>
      <c r="B6" s="149"/>
      <c r="C6" s="149"/>
      <c r="D6" s="150"/>
      <c r="E6" s="149"/>
      <c r="F6" s="149"/>
      <c r="G6" s="149"/>
      <c r="H6" s="151"/>
      <c r="I6" s="152"/>
      <c r="J6" s="152" t="s">
        <v>377</v>
      </c>
      <c r="K6" s="152"/>
      <c r="L6" s="153"/>
    </row>
    <row r="7" spans="1:12" ht="14.25" customHeight="1" x14ac:dyDescent="0.25">
      <c r="A7" s="154" t="s">
        <v>378</v>
      </c>
      <c r="B7" s="155" t="s">
        <v>379</v>
      </c>
      <c r="C7" s="155" t="s">
        <v>380</v>
      </c>
      <c r="D7" s="156" t="s">
        <v>381</v>
      </c>
      <c r="E7" s="155" t="s">
        <v>382</v>
      </c>
      <c r="F7" s="155" t="s">
        <v>382</v>
      </c>
      <c r="G7" s="155" t="s">
        <v>382</v>
      </c>
      <c r="H7" s="157" t="s">
        <v>172</v>
      </c>
      <c r="I7" s="156"/>
      <c r="J7" s="156" t="s">
        <v>383</v>
      </c>
      <c r="K7" s="156"/>
      <c r="L7" s="158"/>
    </row>
    <row r="8" spans="1:12" ht="14.25" customHeight="1" x14ac:dyDescent="0.25">
      <c r="A8" s="154" t="s">
        <v>172</v>
      </c>
      <c r="B8" s="155"/>
      <c r="C8" s="155" t="s">
        <v>384</v>
      </c>
      <c r="D8" s="156" t="s">
        <v>172</v>
      </c>
      <c r="E8" s="155" t="s">
        <v>385</v>
      </c>
      <c r="F8" s="155" t="s">
        <v>385</v>
      </c>
      <c r="G8" s="155" t="s">
        <v>386</v>
      </c>
      <c r="H8" s="156" t="s">
        <v>387</v>
      </c>
      <c r="I8" s="159" t="s">
        <v>388</v>
      </c>
      <c r="J8" s="159" t="s">
        <v>389</v>
      </c>
      <c r="K8" s="159" t="s">
        <v>390</v>
      </c>
      <c r="L8" s="160" t="s">
        <v>391</v>
      </c>
    </row>
    <row r="9" spans="1:12" ht="14.25" customHeight="1" x14ac:dyDescent="0.25">
      <c r="A9" s="161"/>
      <c r="B9" s="155"/>
      <c r="C9" s="155"/>
      <c r="D9" s="319"/>
      <c r="E9" s="155" t="s">
        <v>5</v>
      </c>
      <c r="F9" s="155" t="s">
        <v>392</v>
      </c>
      <c r="G9" s="155" t="s">
        <v>393</v>
      </c>
      <c r="H9" s="319" t="s">
        <v>394</v>
      </c>
      <c r="I9" s="155"/>
      <c r="J9" s="162" t="s">
        <v>395</v>
      </c>
      <c r="K9" s="162" t="s">
        <v>396</v>
      </c>
      <c r="L9" s="163" t="s">
        <v>397</v>
      </c>
    </row>
    <row r="10" spans="1:12" ht="14.25" customHeight="1" x14ac:dyDescent="0.25">
      <c r="A10" s="164"/>
      <c r="B10" s="719"/>
      <c r="C10" s="719"/>
      <c r="D10" s="719"/>
      <c r="E10" s="719"/>
      <c r="F10" s="719"/>
      <c r="G10" s="719"/>
      <c r="H10" s="719"/>
      <c r="I10" s="719"/>
      <c r="J10" s="317"/>
      <c r="K10" s="155"/>
      <c r="L10" s="165"/>
    </row>
    <row r="11" spans="1:12" ht="14.25" customHeight="1" x14ac:dyDescent="0.25">
      <c r="A11" s="164"/>
      <c r="B11" s="720"/>
      <c r="C11" s="720"/>
      <c r="D11" s="720"/>
      <c r="E11" s="720"/>
      <c r="F11" s="720"/>
      <c r="G11" s="720"/>
      <c r="H11" s="720"/>
      <c r="I11" s="720"/>
      <c r="J11" s="317"/>
      <c r="K11" s="155"/>
      <c r="L11" s="165"/>
    </row>
    <row r="12" spans="1:12" ht="14.25" customHeight="1" x14ac:dyDescent="0.25">
      <c r="A12" s="164"/>
      <c r="B12" s="720"/>
      <c r="C12" s="720"/>
      <c r="D12" s="720"/>
      <c r="E12" s="720"/>
      <c r="F12" s="720"/>
      <c r="G12" s="720"/>
      <c r="H12" s="720"/>
      <c r="I12" s="720"/>
      <c r="J12" s="172"/>
      <c r="K12" s="166"/>
      <c r="L12" s="167"/>
    </row>
    <row r="13" spans="1:12" ht="14.25" customHeight="1" x14ac:dyDescent="0.25">
      <c r="A13" s="164"/>
      <c r="B13" s="720"/>
      <c r="C13" s="720"/>
      <c r="D13" s="720"/>
      <c r="E13" s="720"/>
      <c r="F13" s="720"/>
      <c r="G13" s="720"/>
      <c r="H13" s="720"/>
      <c r="I13" s="720"/>
      <c r="J13" s="172"/>
      <c r="K13" s="166"/>
      <c r="L13" s="167"/>
    </row>
    <row r="14" spans="1:12" ht="14.25" customHeight="1" x14ac:dyDescent="0.25">
      <c r="A14" s="164"/>
      <c r="B14" s="720"/>
      <c r="C14" s="720"/>
      <c r="D14" s="720"/>
      <c r="E14" s="720"/>
      <c r="F14" s="720"/>
      <c r="G14" s="720"/>
      <c r="H14" s="720"/>
      <c r="I14" s="720"/>
      <c r="J14" s="172"/>
      <c r="K14" s="166"/>
      <c r="L14" s="167"/>
    </row>
    <row r="15" spans="1:12" ht="14.25" customHeight="1" x14ac:dyDescent="0.25">
      <c r="A15" s="164"/>
      <c r="B15" s="720"/>
      <c r="C15" s="720"/>
      <c r="D15" s="720"/>
      <c r="E15" s="720"/>
      <c r="F15" s="720"/>
      <c r="G15" s="720"/>
      <c r="H15" s="720"/>
      <c r="I15" s="720"/>
      <c r="J15" s="172"/>
      <c r="K15" s="166"/>
      <c r="L15" s="167"/>
    </row>
    <row r="16" spans="1:12" ht="14.25" customHeight="1" x14ac:dyDescent="0.25">
      <c r="A16" s="164"/>
      <c r="B16" s="720"/>
      <c r="C16" s="720"/>
      <c r="D16" s="720"/>
      <c r="E16" s="720"/>
      <c r="F16" s="720"/>
      <c r="G16" s="720"/>
      <c r="H16" s="720"/>
      <c r="I16" s="720"/>
      <c r="J16" s="172"/>
      <c r="K16" s="166"/>
      <c r="L16" s="167"/>
    </row>
    <row r="17" spans="1:12" ht="14.25" customHeight="1" x14ac:dyDescent="0.25">
      <c r="A17" s="164" t="s">
        <v>172</v>
      </c>
      <c r="B17" s="720"/>
      <c r="C17" s="720"/>
      <c r="D17" s="720"/>
      <c r="E17" s="720"/>
      <c r="F17" s="720"/>
      <c r="G17" s="720"/>
      <c r="H17" s="720"/>
      <c r="I17" s="720"/>
      <c r="J17" s="172"/>
      <c r="K17" s="166"/>
      <c r="L17" s="167"/>
    </row>
    <row r="18" spans="1:12" ht="14.25" customHeight="1" x14ac:dyDescent="0.25">
      <c r="A18" s="164" t="s">
        <v>172</v>
      </c>
      <c r="B18" s="720"/>
      <c r="C18" s="720"/>
      <c r="D18" s="720"/>
      <c r="E18" s="720"/>
      <c r="F18" s="720"/>
      <c r="G18" s="720"/>
      <c r="H18" s="720"/>
      <c r="I18" s="720"/>
      <c r="J18" s="172"/>
      <c r="K18" s="166"/>
      <c r="L18" s="167"/>
    </row>
    <row r="19" spans="1:12" ht="14.25" customHeight="1" x14ac:dyDescent="0.25">
      <c r="A19" s="164" t="s">
        <v>172</v>
      </c>
      <c r="B19" s="721"/>
      <c r="C19" s="721"/>
      <c r="D19" s="721"/>
      <c r="E19" s="721"/>
      <c r="F19" s="721"/>
      <c r="G19" s="721"/>
      <c r="H19" s="721"/>
      <c r="I19" s="721"/>
      <c r="J19" s="172"/>
      <c r="K19" s="166"/>
      <c r="L19" s="167"/>
    </row>
    <row r="20" spans="1:12" ht="15" customHeight="1" x14ac:dyDescent="0.25">
      <c r="A20" s="168" t="s">
        <v>398</v>
      </c>
      <c r="B20" s="294"/>
      <c r="C20" s="322">
        <f t="shared" ref="C20:L20" si="0">SUM(C10:C19)</f>
        <v>0</v>
      </c>
      <c r="D20" s="322">
        <f t="shared" si="0"/>
        <v>0</v>
      </c>
      <c r="E20" s="322">
        <f t="shared" si="0"/>
        <v>0</v>
      </c>
      <c r="F20" s="322">
        <f t="shared" si="0"/>
        <v>0</v>
      </c>
      <c r="G20" s="322">
        <f t="shared" si="0"/>
        <v>0</v>
      </c>
      <c r="H20" s="322">
        <f t="shared" si="0"/>
        <v>0</v>
      </c>
      <c r="I20" s="322">
        <f t="shared" si="0"/>
        <v>0</v>
      </c>
      <c r="J20" s="323">
        <f t="shared" si="0"/>
        <v>0</v>
      </c>
      <c r="K20" s="324">
        <f t="shared" si="0"/>
        <v>0</v>
      </c>
      <c r="L20" s="325">
        <f t="shared" si="0"/>
        <v>0</v>
      </c>
    </row>
    <row r="21" spans="1:12" ht="14.25" customHeight="1" x14ac:dyDescent="0.25">
      <c r="A21" s="164"/>
      <c r="B21" s="719"/>
      <c r="C21" s="719"/>
      <c r="D21" s="722"/>
      <c r="E21" s="719"/>
      <c r="F21" s="719"/>
      <c r="G21" s="722"/>
      <c r="H21" s="722"/>
      <c r="I21" s="722"/>
      <c r="J21" s="172"/>
      <c r="K21" s="166"/>
      <c r="L21" s="167"/>
    </row>
    <row r="22" spans="1:12" ht="14.25" customHeight="1" x14ac:dyDescent="0.25">
      <c r="A22" s="164"/>
      <c r="B22" s="720"/>
      <c r="C22" s="720"/>
      <c r="D22" s="720"/>
      <c r="E22" s="720"/>
      <c r="F22" s="720"/>
      <c r="G22" s="720"/>
      <c r="H22" s="720"/>
      <c r="I22" s="720"/>
      <c r="J22" s="318"/>
      <c r="K22" s="169"/>
      <c r="L22" s="170"/>
    </row>
    <row r="23" spans="1:12" ht="14.25" customHeight="1" x14ac:dyDescent="0.25">
      <c r="A23" s="164"/>
      <c r="B23" s="720"/>
      <c r="C23" s="720"/>
      <c r="D23" s="720"/>
      <c r="E23" s="720"/>
      <c r="F23" s="720"/>
      <c r="G23" s="720"/>
      <c r="H23" s="720"/>
      <c r="I23" s="720"/>
      <c r="J23" s="172"/>
      <c r="K23" s="166"/>
      <c r="L23" s="167"/>
    </row>
    <row r="24" spans="1:12" ht="14.25" customHeight="1" x14ac:dyDescent="0.25">
      <c r="A24" s="164" t="s">
        <v>172</v>
      </c>
      <c r="B24" s="720"/>
      <c r="C24" s="720"/>
      <c r="D24" s="720"/>
      <c r="E24" s="720"/>
      <c r="F24" s="720"/>
      <c r="G24" s="720"/>
      <c r="H24" s="720"/>
      <c r="I24" s="720"/>
      <c r="J24" s="172"/>
      <c r="K24" s="166"/>
      <c r="L24" s="167"/>
    </row>
    <row r="25" spans="1:12" ht="14.25" customHeight="1" x14ac:dyDescent="0.25">
      <c r="A25" s="164"/>
      <c r="B25" s="720"/>
      <c r="C25" s="720"/>
      <c r="D25" s="720"/>
      <c r="E25" s="720"/>
      <c r="F25" s="720"/>
      <c r="G25" s="720"/>
      <c r="H25" s="720"/>
      <c r="I25" s="720"/>
      <c r="J25" s="172"/>
      <c r="K25" s="166"/>
      <c r="L25" s="167"/>
    </row>
    <row r="26" spans="1:12" ht="14.25" customHeight="1" x14ac:dyDescent="0.25">
      <c r="A26" s="164"/>
      <c r="B26" s="720"/>
      <c r="C26" s="720"/>
      <c r="D26" s="720"/>
      <c r="E26" s="720"/>
      <c r="F26" s="720"/>
      <c r="G26" s="720"/>
      <c r="H26" s="720"/>
      <c r="I26" s="720"/>
      <c r="J26" s="172"/>
      <c r="K26" s="166"/>
      <c r="L26" s="167"/>
    </row>
    <row r="27" spans="1:12" ht="14.25" customHeight="1" x14ac:dyDescent="0.25">
      <c r="A27" s="164"/>
      <c r="B27" s="720"/>
      <c r="C27" s="720"/>
      <c r="D27" s="720"/>
      <c r="E27" s="720"/>
      <c r="F27" s="720"/>
      <c r="G27" s="720"/>
      <c r="H27" s="720"/>
      <c r="I27" s="720"/>
      <c r="J27" s="172"/>
      <c r="K27" s="166"/>
      <c r="L27" s="167"/>
    </row>
    <row r="28" spans="1:12" ht="14.25" customHeight="1" x14ac:dyDescent="0.25">
      <c r="A28" s="164"/>
      <c r="B28" s="720"/>
      <c r="C28" s="720"/>
      <c r="D28" s="720"/>
      <c r="E28" s="720"/>
      <c r="F28" s="720"/>
      <c r="G28" s="720"/>
      <c r="H28" s="720"/>
      <c r="I28" s="720"/>
      <c r="J28" s="172"/>
      <c r="K28" s="166"/>
      <c r="L28" s="167"/>
    </row>
    <row r="29" spans="1:12" ht="14.25" customHeight="1" x14ac:dyDescent="0.25">
      <c r="A29" s="164"/>
      <c r="B29" s="720"/>
      <c r="C29" s="720"/>
      <c r="D29" s="720"/>
      <c r="E29" s="720"/>
      <c r="F29" s="720"/>
      <c r="G29" s="720"/>
      <c r="H29" s="720"/>
      <c r="I29" s="720"/>
      <c r="J29" s="172"/>
      <c r="K29" s="166"/>
      <c r="L29" s="167"/>
    </row>
    <row r="30" spans="1:12" ht="14.25" customHeight="1" x14ac:dyDescent="0.25">
      <c r="A30" s="164"/>
      <c r="B30" s="721"/>
      <c r="C30" s="721"/>
      <c r="D30" s="721"/>
      <c r="E30" s="721"/>
      <c r="F30" s="721"/>
      <c r="G30" s="721"/>
      <c r="H30" s="721"/>
      <c r="I30" s="721"/>
      <c r="J30" s="172"/>
      <c r="K30" s="166"/>
      <c r="L30" s="167"/>
    </row>
    <row r="31" spans="1:12" ht="15" customHeight="1" x14ac:dyDescent="0.25">
      <c r="A31" s="168" t="s">
        <v>399</v>
      </c>
      <c r="B31" s="320" t="s">
        <v>172</v>
      </c>
      <c r="C31" s="322">
        <f t="shared" ref="C31:L31" si="1">SUM(C21:C30)</f>
        <v>0</v>
      </c>
      <c r="D31" s="322">
        <f t="shared" si="1"/>
        <v>0</v>
      </c>
      <c r="E31" s="322">
        <f t="shared" si="1"/>
        <v>0</v>
      </c>
      <c r="F31" s="322">
        <f t="shared" si="1"/>
        <v>0</v>
      </c>
      <c r="G31" s="322">
        <f t="shared" si="1"/>
        <v>0</v>
      </c>
      <c r="H31" s="322">
        <f t="shared" si="1"/>
        <v>0</v>
      </c>
      <c r="I31" s="322">
        <f t="shared" si="1"/>
        <v>0</v>
      </c>
      <c r="J31" s="323">
        <f t="shared" si="1"/>
        <v>0</v>
      </c>
      <c r="K31" s="324">
        <f t="shared" si="1"/>
        <v>0</v>
      </c>
      <c r="L31" s="325">
        <f t="shared" si="1"/>
        <v>0</v>
      </c>
    </row>
    <row r="32" spans="1:12" ht="15" customHeight="1" x14ac:dyDescent="0.25">
      <c r="A32" s="171"/>
      <c r="B32" s="727"/>
      <c r="C32" s="727"/>
      <c r="D32" s="716"/>
      <c r="E32" s="727"/>
      <c r="F32" s="727"/>
      <c r="G32" s="716"/>
      <c r="H32" s="716"/>
      <c r="I32" s="716"/>
      <c r="J32" s="172"/>
      <c r="K32" s="166"/>
      <c r="L32" s="167"/>
    </row>
    <row r="33" spans="1:12" ht="15" customHeight="1" x14ac:dyDescent="0.25">
      <c r="A33" s="171"/>
      <c r="B33" s="717"/>
      <c r="C33" s="717"/>
      <c r="D33" s="717"/>
      <c r="E33" s="717"/>
      <c r="F33" s="717"/>
      <c r="G33" s="717"/>
      <c r="H33" s="717"/>
      <c r="I33" s="717"/>
      <c r="J33" s="172"/>
      <c r="K33" s="166"/>
      <c r="L33" s="167"/>
    </row>
    <row r="34" spans="1:12" ht="15" customHeight="1" x14ac:dyDescent="0.25">
      <c r="A34" s="171"/>
      <c r="B34" s="717"/>
      <c r="C34" s="717"/>
      <c r="D34" s="717"/>
      <c r="E34" s="717"/>
      <c r="F34" s="717"/>
      <c r="G34" s="717"/>
      <c r="H34" s="717"/>
      <c r="I34" s="717"/>
      <c r="J34" s="172"/>
      <c r="K34" s="166"/>
      <c r="L34" s="167"/>
    </row>
    <row r="35" spans="1:12" ht="15" customHeight="1" x14ac:dyDescent="0.25">
      <c r="A35" s="171"/>
      <c r="B35" s="717"/>
      <c r="C35" s="717"/>
      <c r="D35" s="717"/>
      <c r="E35" s="717"/>
      <c r="F35" s="717"/>
      <c r="G35" s="717"/>
      <c r="H35" s="717"/>
      <c r="I35" s="717"/>
      <c r="J35" s="172"/>
      <c r="K35" s="166"/>
      <c r="L35" s="167"/>
    </row>
    <row r="36" spans="1:12" ht="15" customHeight="1" x14ac:dyDescent="0.25">
      <c r="A36" s="171"/>
      <c r="B36" s="717"/>
      <c r="C36" s="717"/>
      <c r="D36" s="717"/>
      <c r="E36" s="717"/>
      <c r="F36" s="717"/>
      <c r="G36" s="717"/>
      <c r="H36" s="717"/>
      <c r="I36" s="717"/>
      <c r="J36" s="172"/>
      <c r="K36" s="166"/>
      <c r="L36" s="167"/>
    </row>
    <row r="37" spans="1:12" ht="15" customHeight="1" x14ac:dyDescent="0.25">
      <c r="A37" s="171"/>
      <c r="B37" s="717"/>
      <c r="C37" s="717"/>
      <c r="D37" s="717"/>
      <c r="E37" s="717"/>
      <c r="F37" s="717"/>
      <c r="G37" s="717"/>
      <c r="H37" s="717"/>
      <c r="I37" s="717"/>
      <c r="J37" s="172"/>
      <c r="K37" s="166"/>
      <c r="L37" s="167"/>
    </row>
    <row r="38" spans="1:12" ht="15" customHeight="1" x14ac:dyDescent="0.25">
      <c r="A38" s="171"/>
      <c r="B38" s="717"/>
      <c r="C38" s="717"/>
      <c r="D38" s="717"/>
      <c r="E38" s="717"/>
      <c r="F38" s="717"/>
      <c r="G38" s="717"/>
      <c r="H38" s="717"/>
      <c r="I38" s="717"/>
      <c r="J38" s="172"/>
      <c r="K38" s="166"/>
      <c r="L38" s="167"/>
    </row>
    <row r="39" spans="1:12" ht="14.25" customHeight="1" x14ac:dyDescent="0.25">
      <c r="A39" s="164"/>
      <c r="B39" s="718"/>
      <c r="C39" s="718"/>
      <c r="D39" s="718"/>
      <c r="E39" s="718"/>
      <c r="F39" s="718"/>
      <c r="G39" s="718"/>
      <c r="H39" s="718"/>
      <c r="I39" s="718"/>
      <c r="J39" s="172"/>
      <c r="K39" s="166"/>
      <c r="L39" s="167"/>
    </row>
    <row r="40" spans="1:12" ht="15" customHeight="1" x14ac:dyDescent="0.25">
      <c r="A40" s="168" t="s">
        <v>233</v>
      </c>
      <c r="B40" s="321"/>
      <c r="C40" s="326">
        <f t="shared" ref="C40:L40" si="2">+C31+C20</f>
        <v>0</v>
      </c>
      <c r="D40" s="326">
        <f t="shared" si="2"/>
        <v>0</v>
      </c>
      <c r="E40" s="326">
        <f t="shared" si="2"/>
        <v>0</v>
      </c>
      <c r="F40" s="326">
        <f t="shared" si="2"/>
        <v>0</v>
      </c>
      <c r="G40" s="326">
        <f t="shared" si="2"/>
        <v>0</v>
      </c>
      <c r="H40" s="326">
        <f t="shared" si="2"/>
        <v>0</v>
      </c>
      <c r="I40" s="326">
        <f t="shared" si="2"/>
        <v>0</v>
      </c>
      <c r="J40" s="324">
        <f t="shared" si="2"/>
        <v>0</v>
      </c>
      <c r="K40" s="324">
        <f t="shared" si="2"/>
        <v>0</v>
      </c>
      <c r="L40" s="325">
        <f t="shared" si="2"/>
        <v>0</v>
      </c>
    </row>
    <row r="44" spans="1:12" x14ac:dyDescent="0.25">
      <c r="A44" s="2" t="str">
        <f>+Caratula!B31</f>
        <v>Firmado a los efectos de su identificación con informe de fecha</v>
      </c>
    </row>
    <row r="45" spans="1:12" x14ac:dyDescent="0.25">
      <c r="A45" s="563">
        <f>+Caratula!B32</f>
        <v>46108</v>
      </c>
    </row>
  </sheetData>
  <mergeCells count="28">
    <mergeCell ref="A1:L1"/>
    <mergeCell ref="C32:C39"/>
    <mergeCell ref="E32:E39"/>
    <mergeCell ref="G32:G39"/>
    <mergeCell ref="C10:C19"/>
    <mergeCell ref="E10:E19"/>
    <mergeCell ref="D32:D39"/>
    <mergeCell ref="F32:F39"/>
    <mergeCell ref="H32:H39"/>
    <mergeCell ref="I10:I19"/>
    <mergeCell ref="B32:B39"/>
    <mergeCell ref="A3:L3"/>
    <mergeCell ref="F10:F19"/>
    <mergeCell ref="A2:L2"/>
    <mergeCell ref="E21:E30"/>
    <mergeCell ref="G21:G30"/>
    <mergeCell ref="A5:L5"/>
    <mergeCell ref="D10:D19"/>
    <mergeCell ref="H10:H19"/>
    <mergeCell ref="B10:B19"/>
    <mergeCell ref="C21:C30"/>
    <mergeCell ref="I21:I30"/>
    <mergeCell ref="I32:I39"/>
    <mergeCell ref="G10:G19"/>
    <mergeCell ref="B21:B30"/>
    <mergeCell ref="D21:D30"/>
    <mergeCell ref="F21:F30"/>
    <mergeCell ref="H21:H30"/>
  </mergeCells>
  <dataValidations count="1">
    <dataValidation type="decimal" operator="greaterThanOrEqual" allowBlank="1" showErrorMessage="1" errorTitle="Valor inválido" error="Ingrese un número válido." sqref="C10 C20:C21 C31:C32 D10 D20:D21 D31:D32 E10 E20:E21 E31:E32 F10 F20:F21 F31:F32 G10 G20:G21 G31:G32 H10 H20:H21 H31:H32" xr:uid="{00000000-0002-0000-1300-000000000000}">
      <formula1>0</formula1>
    </dataValidation>
  </dataValidations>
  <pageMargins left="0.7" right="0.7" top="0.75" bottom="0.75" header="0.3" footer="0.3"/>
  <pageSetup paperSize="9" scale="8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556"/>
  <sheetViews>
    <sheetView view="pageLayout" zoomScaleNormal="214" workbookViewId="0">
      <selection activeCell="E8" sqref="E8"/>
    </sheetView>
  </sheetViews>
  <sheetFormatPr baseColWidth="10" defaultColWidth="11.44140625" defaultRowHeight="13.2" x14ac:dyDescent="0.25"/>
  <cols>
    <col min="1" max="1" width="47.88671875" style="382" customWidth="1"/>
    <col min="2" max="2" width="12.109375" style="382" customWidth="1"/>
    <col min="3" max="3" width="11.5546875" style="382" customWidth="1"/>
    <col min="4" max="4" width="9.44140625" style="382" customWidth="1"/>
    <col min="5" max="5" width="6.109375" style="2" customWidth="1"/>
    <col min="6" max="6" width="11.44140625" style="2" customWidth="1"/>
    <col min="7" max="16384" width="11.44140625" style="2"/>
  </cols>
  <sheetData>
    <row r="1" spans="1:4" ht="18" customHeight="1" x14ac:dyDescent="0.25">
      <c r="A1" s="730"/>
      <c r="B1" s="731"/>
      <c r="C1" s="731"/>
      <c r="D1" s="731"/>
    </row>
    <row r="2" spans="1:4" ht="18" customHeight="1" x14ac:dyDescent="0.25">
      <c r="A2" s="733" t="str">
        <f>+estadopat!A4</f>
        <v xml:space="preserve"> Comparativo con el ejercicio inmediato anterior. Cifras expresadas en moneda homogénea</v>
      </c>
      <c r="B2" s="734"/>
      <c r="C2" s="734"/>
      <c r="D2" s="734"/>
    </row>
    <row r="3" spans="1:4" ht="18" customHeight="1" x14ac:dyDescent="0.25">
      <c r="A3" s="742" t="s">
        <v>401</v>
      </c>
      <c r="B3" s="622"/>
      <c r="C3" s="622"/>
      <c r="D3" s="622"/>
    </row>
    <row r="4" spans="1:4" ht="18" customHeight="1" x14ac:dyDescent="0.25">
      <c r="A4" s="737" t="s">
        <v>402</v>
      </c>
      <c r="B4" s="622"/>
      <c r="C4" s="622"/>
      <c r="D4" s="622"/>
    </row>
    <row r="5" spans="1:4" ht="73.5" customHeight="1" x14ac:dyDescent="0.25">
      <c r="A5" s="738" t="s">
        <v>917</v>
      </c>
      <c r="B5" s="622"/>
      <c r="C5" s="622"/>
      <c r="D5" s="622"/>
    </row>
    <row r="6" spans="1:4" s="216" customFormat="1" ht="30" customHeight="1" x14ac:dyDescent="0.25">
      <c r="A6" s="743" t="s">
        <v>403</v>
      </c>
      <c r="B6" s="622"/>
      <c r="C6" s="622"/>
      <c r="D6" s="622"/>
    </row>
    <row r="7" spans="1:4" ht="72" customHeight="1" x14ac:dyDescent="0.25">
      <c r="A7" s="738" t="s">
        <v>404</v>
      </c>
      <c r="B7" s="622"/>
      <c r="C7" s="622"/>
      <c r="D7" s="622"/>
    </row>
    <row r="8" spans="1:4" ht="69" customHeight="1" x14ac:dyDescent="0.25">
      <c r="A8" s="738" t="s">
        <v>405</v>
      </c>
      <c r="B8" s="622"/>
      <c r="C8" s="622"/>
      <c r="D8" s="622"/>
    </row>
    <row r="9" spans="1:4" ht="48.75" customHeight="1" x14ac:dyDescent="0.25">
      <c r="A9" s="744" t="s">
        <v>906</v>
      </c>
      <c r="B9" s="622"/>
      <c r="C9" s="622"/>
      <c r="D9" s="622"/>
    </row>
    <row r="10" spans="1:4" ht="18.75" customHeight="1" thickBot="1" x14ac:dyDescent="0.3">
      <c r="A10" s="474"/>
      <c r="B10" s="474"/>
      <c r="C10" s="474" t="s">
        <v>172</v>
      </c>
      <c r="D10" s="475" t="s">
        <v>406</v>
      </c>
    </row>
    <row r="11" spans="1:4" ht="36" customHeight="1" x14ac:dyDescent="0.25">
      <c r="A11" s="476" t="s">
        <v>407</v>
      </c>
      <c r="B11" s="476"/>
      <c r="C11" s="474"/>
      <c r="D11" s="476"/>
    </row>
    <row r="12" spans="1:4" ht="18" customHeight="1" x14ac:dyDescent="0.25">
      <c r="A12" s="474" t="s">
        <v>408</v>
      </c>
      <c r="B12" s="474"/>
      <c r="C12" s="474"/>
      <c r="D12" s="476"/>
    </row>
    <row r="13" spans="1:4" ht="18" customHeight="1" x14ac:dyDescent="0.25">
      <c r="A13" s="474" t="s">
        <v>409</v>
      </c>
      <c r="B13" s="474"/>
      <c r="C13" s="474"/>
      <c r="D13" s="476"/>
    </row>
    <row r="14" spans="1:4" ht="18.75" customHeight="1" thickBot="1" x14ac:dyDescent="0.3">
      <c r="A14" s="474" t="s">
        <v>410</v>
      </c>
      <c r="B14" s="474"/>
      <c r="C14" s="474"/>
      <c r="D14" s="476"/>
    </row>
    <row r="15" spans="1:4" ht="18.75" customHeight="1" thickBot="1" x14ac:dyDescent="0.3">
      <c r="A15" s="476" t="s">
        <v>411</v>
      </c>
      <c r="B15" s="476"/>
      <c r="C15" s="474"/>
      <c r="D15" s="477"/>
    </row>
    <row r="16" spans="1:4" ht="18" customHeight="1" x14ac:dyDescent="0.25">
      <c r="A16" s="476"/>
      <c r="B16" s="476"/>
      <c r="C16" s="474"/>
      <c r="D16" s="474"/>
    </row>
    <row r="17" spans="1:4" ht="44.25" customHeight="1" x14ac:dyDescent="0.25">
      <c r="A17" s="738" t="s">
        <v>412</v>
      </c>
      <c r="B17" s="622"/>
      <c r="C17" s="622"/>
      <c r="D17" s="622"/>
    </row>
    <row r="18" spans="1:4" ht="18" customHeight="1" x14ac:dyDescent="0.25">
      <c r="A18" s="478" t="s">
        <v>413</v>
      </c>
      <c r="B18" s="478"/>
      <c r="C18" s="464"/>
      <c r="D18" s="464"/>
    </row>
    <row r="19" spans="1:4" ht="18" customHeight="1" x14ac:dyDescent="0.25">
      <c r="A19" s="478" t="s">
        <v>414</v>
      </c>
      <c r="B19" s="478"/>
      <c r="C19" s="464"/>
      <c r="D19" s="464"/>
    </row>
    <row r="20" spans="1:4" s="216" customFormat="1" ht="18" customHeight="1" x14ac:dyDescent="0.25">
      <c r="A20" s="572"/>
      <c r="B20" s="382"/>
      <c r="C20" s="382"/>
      <c r="D20" s="382"/>
    </row>
    <row r="21" spans="1:4" s="216" customFormat="1" ht="18" customHeight="1" x14ac:dyDescent="0.25">
      <c r="A21" s="546" t="str">
        <f>+estadopat!A4</f>
        <v xml:space="preserve"> Comparativo con el ejercicio inmediato anterior. Cifras expresadas en moneda homogénea</v>
      </c>
      <c r="B21" s="382"/>
      <c r="C21" s="382"/>
      <c r="D21" s="382"/>
    </row>
    <row r="22" spans="1:4" ht="51.75" customHeight="1" x14ac:dyDescent="0.25">
      <c r="A22" s="738" t="s">
        <v>415</v>
      </c>
      <c r="B22" s="738"/>
      <c r="C22" s="738"/>
      <c r="D22" s="738"/>
    </row>
    <row r="23" spans="1:4" ht="36" customHeight="1" x14ac:dyDescent="0.25">
      <c r="A23" s="738" t="s">
        <v>416</v>
      </c>
      <c r="B23" s="738"/>
      <c r="C23" s="738"/>
      <c r="D23" s="738"/>
    </row>
    <row r="24" spans="1:4" ht="46.5" customHeight="1" x14ac:dyDescent="0.25">
      <c r="A24" s="738" t="s">
        <v>417</v>
      </c>
      <c r="B24" s="738"/>
      <c r="C24" s="738"/>
      <c r="D24" s="738"/>
    </row>
    <row r="25" spans="1:4" s="216" customFormat="1" ht="24.6" customHeight="1" x14ac:dyDescent="0.25">
      <c r="A25" s="481"/>
      <c r="B25" s="481"/>
      <c r="C25" s="481"/>
      <c r="D25" s="481"/>
    </row>
    <row r="26" spans="1:4" s="216" customFormat="1" ht="30" customHeight="1" x14ac:dyDescent="0.25">
      <c r="A26" s="747" t="s">
        <v>418</v>
      </c>
      <c r="B26" s="747"/>
      <c r="C26" s="747"/>
      <c r="D26" s="747"/>
    </row>
    <row r="27" spans="1:4" ht="18" customHeight="1" x14ac:dyDescent="0.25">
      <c r="A27" s="574" t="s">
        <v>419</v>
      </c>
      <c r="B27" s="2"/>
      <c r="C27" s="2"/>
      <c r="D27" s="2"/>
    </row>
    <row r="28" spans="1:4" ht="18" customHeight="1" x14ac:dyDescent="0.25">
      <c r="A28" s="583" t="s">
        <v>420</v>
      </c>
      <c r="B28" s="2"/>
      <c r="C28" s="2"/>
      <c r="D28" s="2"/>
    </row>
    <row r="29" spans="1:4" ht="24.9" customHeight="1" x14ac:dyDescent="0.25">
      <c r="A29" s="738" t="s">
        <v>421</v>
      </c>
      <c r="B29" s="738"/>
      <c r="C29" s="738"/>
      <c r="D29" s="738"/>
    </row>
    <row r="30" spans="1:4" ht="18" customHeight="1" x14ac:dyDescent="0.25">
      <c r="A30" s="747" t="s">
        <v>422</v>
      </c>
      <c r="B30" s="747"/>
      <c r="C30" s="747"/>
      <c r="D30" s="747"/>
    </row>
    <row r="31" spans="1:4" ht="18" customHeight="1" x14ac:dyDescent="0.25">
      <c r="A31" s="479" t="s">
        <v>423</v>
      </c>
      <c r="B31" s="2"/>
      <c r="C31" s="2"/>
      <c r="D31" s="2"/>
    </row>
    <row r="32" spans="1:4" ht="24.9" customHeight="1" x14ac:dyDescent="0.25">
      <c r="A32" s="738" t="s">
        <v>424</v>
      </c>
      <c r="B32" s="738"/>
      <c r="C32" s="738"/>
      <c r="D32" s="738"/>
    </row>
    <row r="33" spans="1:6" ht="18" customHeight="1" x14ac:dyDescent="0.25">
      <c r="A33" s="747" t="s">
        <v>422</v>
      </c>
      <c r="B33" s="747"/>
      <c r="C33" s="747"/>
      <c r="D33" s="747"/>
    </row>
    <row r="34" spans="1:6" ht="18" customHeight="1" x14ac:dyDescent="0.25">
      <c r="A34" s="479" t="s">
        <v>425</v>
      </c>
      <c r="B34" s="2"/>
      <c r="C34" s="2"/>
      <c r="D34" s="2"/>
    </row>
    <row r="35" spans="1:6" ht="29.25" customHeight="1" x14ac:dyDescent="0.25">
      <c r="A35" s="738" t="s">
        <v>426</v>
      </c>
      <c r="B35" s="738"/>
      <c r="C35" s="738"/>
      <c r="D35" s="738"/>
    </row>
    <row r="36" spans="1:6" ht="18" customHeight="1" x14ac:dyDescent="0.25">
      <c r="A36" s="574" t="s">
        <v>427</v>
      </c>
      <c r="B36" s="2"/>
      <c r="C36" s="2"/>
      <c r="D36" s="2"/>
    </row>
    <row r="37" spans="1:6" ht="18" customHeight="1" x14ac:dyDescent="0.25">
      <c r="A37" s="576" t="s">
        <v>428</v>
      </c>
      <c r="B37" s="2"/>
      <c r="C37" s="2"/>
      <c r="D37" s="2"/>
    </row>
    <row r="38" spans="1:6" ht="56.25" customHeight="1" x14ac:dyDescent="0.25">
      <c r="A38" s="738" t="s">
        <v>429</v>
      </c>
      <c r="B38" s="738"/>
      <c r="C38" s="738"/>
      <c r="D38" s="738"/>
    </row>
    <row r="39" spans="1:6" ht="90.75" customHeight="1" x14ac:dyDescent="0.25">
      <c r="A39" s="738" t="s">
        <v>430</v>
      </c>
      <c r="B39" s="738"/>
      <c r="C39" s="738"/>
      <c r="D39" s="738"/>
    </row>
    <row r="40" spans="1:6" s="216" customFormat="1" ht="24.9" customHeight="1" x14ac:dyDescent="0.25">
      <c r="A40" s="546"/>
      <c r="B40" s="382"/>
      <c r="C40" s="382"/>
      <c r="D40" s="382"/>
      <c r="E40" s="383"/>
      <c r="F40" s="383"/>
    </row>
    <row r="41" spans="1:6" ht="18" customHeight="1" x14ac:dyDescent="0.25">
      <c r="A41" s="748" t="s">
        <v>431</v>
      </c>
      <c r="B41" s="748"/>
      <c r="C41" s="2"/>
      <c r="D41" s="2"/>
    </row>
    <row r="42" spans="1:6" ht="34.5" customHeight="1" x14ac:dyDescent="0.25">
      <c r="A42" s="738" t="s">
        <v>432</v>
      </c>
      <c r="B42" s="738"/>
      <c r="C42" s="738"/>
      <c r="D42" s="738"/>
    </row>
    <row r="43" spans="1:6" ht="30.75" customHeight="1" x14ac:dyDescent="0.25">
      <c r="A43" s="741" t="s">
        <v>433</v>
      </c>
      <c r="B43" s="741"/>
      <c r="C43" s="741"/>
      <c r="D43" s="741"/>
    </row>
    <row r="44" spans="1:6" ht="49.5" customHeight="1" x14ac:dyDescent="0.25">
      <c r="A44" s="741" t="s">
        <v>434</v>
      </c>
      <c r="B44" s="741"/>
      <c r="C44" s="741"/>
      <c r="D44" s="741"/>
    </row>
    <row r="45" spans="1:6" ht="42" customHeight="1" x14ac:dyDescent="0.25">
      <c r="A45" s="741" t="s">
        <v>435</v>
      </c>
      <c r="B45" s="741"/>
      <c r="C45" s="741"/>
      <c r="D45" s="741"/>
    </row>
    <row r="46" spans="1:6" ht="12" customHeight="1" x14ac:dyDescent="0.25">
      <c r="A46" s="480"/>
      <c r="B46" s="480"/>
      <c r="C46" s="464"/>
      <c r="D46" s="464"/>
    </row>
    <row r="47" spans="1:6" ht="66.599999999999994" customHeight="1" x14ac:dyDescent="0.25">
      <c r="A47" s="738" t="s">
        <v>436</v>
      </c>
      <c r="B47" s="738"/>
      <c r="C47" s="738"/>
      <c r="D47" s="738"/>
    </row>
    <row r="48" spans="1:6" ht="18" customHeight="1" x14ac:dyDescent="0.25">
      <c r="A48" s="574" t="s">
        <v>437</v>
      </c>
      <c r="B48" s="2"/>
      <c r="C48" s="2"/>
      <c r="D48" s="2"/>
    </row>
    <row r="49" spans="1:6" s="216" customFormat="1" ht="18" customHeight="1" x14ac:dyDescent="0.25">
      <c r="A49" s="574"/>
    </row>
    <row r="50" spans="1:6" s="216" customFormat="1" ht="18" customHeight="1" x14ac:dyDescent="0.25">
      <c r="A50" s="574"/>
    </row>
    <row r="51" spans="1:6" s="216" customFormat="1" ht="18" customHeight="1" x14ac:dyDescent="0.25">
      <c r="A51" s="574"/>
    </row>
    <row r="52" spans="1:6" s="216" customFormat="1" ht="18" customHeight="1" x14ac:dyDescent="0.25">
      <c r="A52" s="574"/>
    </row>
    <row r="53" spans="1:6" ht="32.25" customHeight="1" x14ac:dyDescent="0.25">
      <c r="A53" s="735" t="s">
        <v>438</v>
      </c>
      <c r="B53" s="735"/>
      <c r="C53" s="735"/>
      <c r="D53" s="735"/>
    </row>
    <row r="54" spans="1:6" ht="53.25" customHeight="1" x14ac:dyDescent="0.25">
      <c r="A54" s="743" t="s">
        <v>889</v>
      </c>
      <c r="B54" s="743"/>
      <c r="C54" s="743"/>
      <c r="D54" s="743"/>
    </row>
    <row r="55" spans="1:6" ht="80.25" customHeight="1" x14ac:dyDescent="0.25">
      <c r="A55" s="743" t="s">
        <v>890</v>
      </c>
      <c r="B55" s="743"/>
      <c r="C55" s="743"/>
      <c r="D55" s="743"/>
    </row>
    <row r="56" spans="1:6" ht="25.5" customHeight="1" x14ac:dyDescent="0.25">
      <c r="A56" s="743" t="s">
        <v>891</v>
      </c>
      <c r="B56" s="743"/>
      <c r="C56" s="743"/>
      <c r="D56" s="743"/>
    </row>
    <row r="57" spans="1:6" s="216" customFormat="1" ht="25.5" customHeight="1" x14ac:dyDescent="0.25">
      <c r="A57" s="546"/>
      <c r="B57" s="382"/>
      <c r="C57" s="382"/>
      <c r="D57" s="382"/>
      <c r="E57" s="383"/>
      <c r="F57" s="383"/>
    </row>
    <row r="58" spans="1:6" s="216" customFormat="1" ht="20.100000000000001" customHeight="1" x14ac:dyDescent="0.25">
      <c r="A58" s="483" t="s">
        <v>439</v>
      </c>
      <c r="B58" s="2"/>
      <c r="C58" s="2"/>
      <c r="D58" s="2"/>
    </row>
    <row r="59" spans="1:6" s="216" customFormat="1" ht="20.100000000000001" customHeight="1" x14ac:dyDescent="0.25">
      <c r="A59" s="483" t="s">
        <v>440</v>
      </c>
      <c r="B59" s="2"/>
      <c r="C59" s="2"/>
      <c r="D59" s="2"/>
    </row>
    <row r="60" spans="1:6" s="216" customFormat="1" ht="20.100000000000001" customHeight="1" x14ac:dyDescent="0.25">
      <c r="A60" s="483" t="s">
        <v>441</v>
      </c>
      <c r="B60" s="2"/>
      <c r="C60" s="2"/>
      <c r="D60" s="2"/>
    </row>
    <row r="61" spans="1:6" s="216" customFormat="1" ht="20.100000000000001" customHeight="1" x14ac:dyDescent="0.25">
      <c r="A61" s="483" t="s">
        <v>442</v>
      </c>
      <c r="B61" s="2"/>
      <c r="C61" s="2"/>
      <c r="D61" s="2"/>
    </row>
    <row r="62" spans="1:6" s="216" customFormat="1" ht="20.100000000000001" customHeight="1" x14ac:dyDescent="0.25">
      <c r="A62" s="483" t="s">
        <v>443</v>
      </c>
      <c r="B62" s="383"/>
      <c r="C62" s="383"/>
      <c r="D62" s="383"/>
    </row>
    <row r="63" spans="1:6" s="216" customFormat="1" ht="20.100000000000001" customHeight="1" x14ac:dyDescent="0.25">
      <c r="A63" s="483" t="s">
        <v>444</v>
      </c>
      <c r="B63" s="383"/>
      <c r="C63" s="383"/>
      <c r="D63" s="383"/>
    </row>
    <row r="64" spans="1:6" s="216" customFormat="1" ht="20.100000000000001" customHeight="1" x14ac:dyDescent="0.25">
      <c r="A64" s="483" t="s">
        <v>445</v>
      </c>
      <c r="B64" s="383"/>
      <c r="C64" s="383"/>
      <c r="D64" s="383"/>
    </row>
    <row r="65" spans="1:4" s="216" customFormat="1" ht="20.100000000000001" customHeight="1" x14ac:dyDescent="0.25">
      <c r="A65" s="483" t="s">
        <v>446</v>
      </c>
      <c r="B65" s="383"/>
      <c r="C65" s="383"/>
      <c r="D65" s="383"/>
    </row>
    <row r="66" spans="1:4" s="216" customFormat="1" ht="20.100000000000001" customHeight="1" x14ac:dyDescent="0.25">
      <c r="A66" s="483" t="s">
        <v>444</v>
      </c>
      <c r="B66" s="383"/>
      <c r="C66" s="383"/>
      <c r="D66" s="383"/>
    </row>
    <row r="67" spans="1:4" ht="20.100000000000001" customHeight="1" x14ac:dyDescent="0.25">
      <c r="A67" s="483" t="s">
        <v>447</v>
      </c>
      <c r="B67" s="2"/>
      <c r="C67" s="2"/>
      <c r="D67" s="2"/>
    </row>
    <row r="68" spans="1:4" s="216" customFormat="1" ht="20.100000000000001" customHeight="1" x14ac:dyDescent="0.25">
      <c r="A68" s="483" t="s">
        <v>448</v>
      </c>
      <c r="B68" s="383"/>
      <c r="C68" s="383"/>
      <c r="D68" s="383"/>
    </row>
    <row r="69" spans="1:4" s="216" customFormat="1" ht="20.100000000000001" customHeight="1" x14ac:dyDescent="0.25">
      <c r="A69" s="483" t="s">
        <v>449</v>
      </c>
      <c r="B69" s="383"/>
      <c r="C69" s="383"/>
      <c r="D69" s="383"/>
    </row>
    <row r="70" spans="1:4" ht="38.25" customHeight="1" x14ac:dyDescent="0.25">
      <c r="A70" s="738" t="s">
        <v>450</v>
      </c>
      <c r="B70" s="738"/>
      <c r="C70" s="738"/>
      <c r="D70" s="738"/>
    </row>
    <row r="71" spans="1:4" ht="18" customHeight="1" x14ac:dyDescent="0.25">
      <c r="A71" s="574" t="s">
        <v>451</v>
      </c>
      <c r="B71" s="2"/>
      <c r="C71" s="2"/>
      <c r="D71" s="2"/>
    </row>
    <row r="72" spans="1:4" ht="81.75" customHeight="1" x14ac:dyDescent="0.25">
      <c r="A72" s="738" t="s">
        <v>452</v>
      </c>
      <c r="B72" s="738"/>
      <c r="C72" s="738"/>
      <c r="D72" s="738"/>
    </row>
    <row r="73" spans="1:4" ht="18" customHeight="1" x14ac:dyDescent="0.25">
      <c r="A73" s="574" t="s">
        <v>453</v>
      </c>
      <c r="B73" s="2"/>
      <c r="C73" s="2"/>
      <c r="D73" s="2"/>
    </row>
    <row r="74" spans="1:4" ht="67.5" customHeight="1" x14ac:dyDescent="0.25">
      <c r="A74" s="738" t="s">
        <v>454</v>
      </c>
      <c r="B74" s="738"/>
      <c r="C74" s="738"/>
      <c r="D74" s="738"/>
    </row>
    <row r="75" spans="1:4" ht="25.5" customHeight="1" x14ac:dyDescent="0.25">
      <c r="A75" s="494" t="s">
        <v>455</v>
      </c>
      <c r="B75" s="2"/>
      <c r="C75" s="2"/>
      <c r="D75" s="2"/>
    </row>
    <row r="76" spans="1:4" ht="25.5" customHeight="1" x14ac:dyDescent="0.25">
      <c r="A76" s="738" t="s">
        <v>456</v>
      </c>
      <c r="B76" s="738"/>
      <c r="C76" s="738"/>
      <c r="D76" s="738"/>
    </row>
    <row r="77" spans="1:4" ht="18" customHeight="1" x14ac:dyDescent="0.25">
      <c r="A77" s="494" t="s">
        <v>457</v>
      </c>
      <c r="B77" s="2"/>
      <c r="C77" s="2"/>
      <c r="D77" s="2"/>
    </row>
    <row r="78" spans="1:4" ht="24.9" customHeight="1" x14ac:dyDescent="0.25">
      <c r="A78" s="738" t="s">
        <v>458</v>
      </c>
      <c r="B78" s="738"/>
      <c r="C78" s="738"/>
      <c r="D78" s="738"/>
    </row>
    <row r="79" spans="1:4" s="216" customFormat="1" ht="24.9" customHeight="1" x14ac:dyDescent="0.25"/>
    <row r="80" spans="1:4" ht="34.5" customHeight="1" x14ac:dyDescent="0.25">
      <c r="A80" s="749" t="s">
        <v>459</v>
      </c>
      <c r="B80" s="749"/>
      <c r="C80" s="749"/>
      <c r="D80" s="749"/>
    </row>
    <row r="81" spans="1:4" ht="18" customHeight="1" x14ac:dyDescent="0.25">
      <c r="A81" s="576" t="s">
        <v>460</v>
      </c>
      <c r="B81" s="2"/>
      <c r="C81" s="2"/>
      <c r="D81" s="2"/>
    </row>
    <row r="82" spans="1:4" ht="33.75" customHeight="1" x14ac:dyDescent="0.25">
      <c r="A82" s="738" t="s">
        <v>461</v>
      </c>
      <c r="B82" s="738"/>
      <c r="C82" s="738"/>
      <c r="D82" s="738"/>
    </row>
    <row r="83" spans="1:4" ht="18" customHeight="1" x14ac:dyDescent="0.25">
      <c r="A83" s="576" t="s">
        <v>462</v>
      </c>
      <c r="B83" s="2"/>
      <c r="C83" s="2"/>
      <c r="D83" s="2"/>
    </row>
    <row r="84" spans="1:4" ht="18" customHeight="1" x14ac:dyDescent="0.25">
      <c r="A84" s="738" t="s">
        <v>463</v>
      </c>
      <c r="B84" s="738"/>
      <c r="C84" s="738"/>
      <c r="D84" s="738"/>
    </row>
    <row r="85" spans="1:4" ht="18" customHeight="1" x14ac:dyDescent="0.25">
      <c r="A85" s="576" t="s">
        <v>464</v>
      </c>
      <c r="B85" s="2"/>
      <c r="C85" s="2"/>
      <c r="D85" s="2"/>
    </row>
    <row r="86" spans="1:4" ht="37.5" customHeight="1" x14ac:dyDescent="0.25">
      <c r="A86" s="748" t="s">
        <v>465</v>
      </c>
      <c r="B86" s="748"/>
      <c r="C86" s="748"/>
      <c r="D86" s="748"/>
    </row>
    <row r="87" spans="1:4" ht="18" customHeight="1" x14ac:dyDescent="0.25">
      <c r="A87" s="484" t="s">
        <v>420</v>
      </c>
      <c r="B87" s="2"/>
      <c r="C87" s="2"/>
      <c r="D87" s="2"/>
    </row>
    <row r="88" spans="1:4" ht="36" customHeight="1" x14ac:dyDescent="0.25">
      <c r="A88" s="738" t="s">
        <v>466</v>
      </c>
      <c r="B88" s="738"/>
      <c r="C88" s="738"/>
      <c r="D88" s="738"/>
    </row>
    <row r="89" spans="1:4" ht="18" customHeight="1" x14ac:dyDescent="0.25">
      <c r="A89" s="575" t="s">
        <v>423</v>
      </c>
      <c r="B89" s="2"/>
      <c r="C89" s="2"/>
      <c r="D89" s="2"/>
    </row>
    <row r="90" spans="1:4" ht="35.25" customHeight="1" x14ac:dyDescent="0.25">
      <c r="A90" s="738" t="s">
        <v>467</v>
      </c>
      <c r="B90" s="738"/>
      <c r="C90" s="738"/>
      <c r="D90" s="738"/>
    </row>
    <row r="91" spans="1:4" ht="18" customHeight="1" x14ac:dyDescent="0.25">
      <c r="A91" s="575" t="s">
        <v>425</v>
      </c>
      <c r="B91" s="2"/>
      <c r="C91" s="2"/>
      <c r="D91" s="2"/>
    </row>
    <row r="92" spans="1:4" ht="56.25" customHeight="1" x14ac:dyDescent="0.25">
      <c r="A92" s="738" t="s">
        <v>468</v>
      </c>
      <c r="B92" s="738"/>
      <c r="C92" s="738"/>
      <c r="D92" s="738"/>
    </row>
    <row r="93" spans="1:4" ht="18" customHeight="1" x14ac:dyDescent="0.25">
      <c r="A93" s="494" t="s">
        <v>469</v>
      </c>
      <c r="B93" s="2"/>
      <c r="C93" s="2"/>
      <c r="D93" s="2"/>
    </row>
    <row r="94" spans="1:4" ht="18" customHeight="1" x14ac:dyDescent="0.25">
      <c r="A94" s="575" t="s">
        <v>420</v>
      </c>
      <c r="B94" s="2"/>
      <c r="C94" s="2"/>
      <c r="D94" s="2"/>
    </row>
    <row r="95" spans="1:4" ht="17.25" customHeight="1" x14ac:dyDescent="0.25">
      <c r="A95" s="738" t="s">
        <v>470</v>
      </c>
      <c r="B95" s="738"/>
      <c r="C95" s="738"/>
      <c r="D95" s="738"/>
    </row>
    <row r="96" spans="1:4" ht="18" customHeight="1" x14ac:dyDescent="0.25">
      <c r="A96" s="575" t="s">
        <v>423</v>
      </c>
      <c r="B96" s="2"/>
      <c r="C96" s="2"/>
      <c r="D96" s="2"/>
    </row>
    <row r="97" spans="1:6" ht="18" customHeight="1" x14ac:dyDescent="0.25">
      <c r="A97" s="746" t="s">
        <v>471</v>
      </c>
      <c r="B97" s="746"/>
      <c r="C97" s="746"/>
      <c r="D97" s="746"/>
    </row>
    <row r="98" spans="1:6" ht="18" customHeight="1" x14ac:dyDescent="0.25">
      <c r="A98" s="575" t="s">
        <v>425</v>
      </c>
      <c r="B98" s="2"/>
      <c r="C98" s="2"/>
      <c r="D98" s="2"/>
    </row>
    <row r="99" spans="1:6" ht="18" customHeight="1" x14ac:dyDescent="0.25">
      <c r="A99" s="746" t="s">
        <v>472</v>
      </c>
      <c r="B99" s="746"/>
      <c r="C99" s="746"/>
      <c r="D99" s="746"/>
    </row>
    <row r="100" spans="1:6" s="216" customFormat="1" ht="18" customHeight="1" x14ac:dyDescent="0.25">
      <c r="A100" s="573"/>
      <c r="B100" s="382"/>
      <c r="C100" s="382"/>
      <c r="D100" s="382"/>
      <c r="E100" s="383"/>
      <c r="F100" s="383"/>
    </row>
    <row r="101" spans="1:6" s="216" customFormat="1" ht="18" customHeight="1" x14ac:dyDescent="0.25">
      <c r="A101" s="484"/>
    </row>
    <row r="102" spans="1:6" s="216" customFormat="1" ht="18" customHeight="1" x14ac:dyDescent="0.25">
      <c r="A102" s="748" t="s">
        <v>473</v>
      </c>
      <c r="B102" s="748"/>
      <c r="C102" s="748"/>
      <c r="D102" s="748"/>
    </row>
    <row r="103" spans="1:6" s="216" customFormat="1" ht="18" customHeight="1" x14ac:dyDescent="0.25">
      <c r="A103" s="575" t="s">
        <v>420</v>
      </c>
      <c r="B103" s="2"/>
      <c r="C103" s="2"/>
      <c r="D103" s="2"/>
    </row>
    <row r="104" spans="1:6" s="216" customFormat="1" ht="18" customHeight="1" x14ac:dyDescent="0.25">
      <c r="A104" s="738" t="s">
        <v>474</v>
      </c>
      <c r="B104" s="738"/>
      <c r="C104" s="738"/>
      <c r="D104" s="738"/>
    </row>
    <row r="105" spans="1:6" s="216" customFormat="1" ht="18" customHeight="1" x14ac:dyDescent="0.25">
      <c r="A105" s="575" t="s">
        <v>423</v>
      </c>
      <c r="B105" s="2"/>
      <c r="C105" s="2"/>
      <c r="D105" s="2"/>
    </row>
    <row r="106" spans="1:6" s="216" customFormat="1" ht="18" customHeight="1" x14ac:dyDescent="0.25">
      <c r="A106" s="746" t="s">
        <v>475</v>
      </c>
      <c r="B106" s="746"/>
      <c r="C106" s="746"/>
      <c r="D106" s="746"/>
    </row>
    <row r="107" spans="1:6" s="216" customFormat="1" ht="18" customHeight="1" x14ac:dyDescent="0.25">
      <c r="A107" s="485" t="s">
        <v>476</v>
      </c>
      <c r="B107" s="383"/>
      <c r="C107" s="383"/>
      <c r="D107" s="383"/>
    </row>
    <row r="108" spans="1:6" s="216" customFormat="1" ht="18" customHeight="1" x14ac:dyDescent="0.25">
      <c r="A108" s="484"/>
      <c r="B108" s="383"/>
      <c r="C108" s="383"/>
      <c r="D108" s="383"/>
    </row>
    <row r="109" spans="1:6" s="216" customFormat="1" ht="24.9" customHeight="1" x14ac:dyDescent="0.25">
      <c r="A109" s="580" t="s">
        <v>477</v>
      </c>
      <c r="B109" s="581"/>
      <c r="C109" s="581"/>
      <c r="D109" s="582"/>
    </row>
    <row r="110" spans="1:6" s="216" customFormat="1" ht="18" customHeight="1" x14ac:dyDescent="0.25">
      <c r="A110" s="486"/>
      <c r="B110" s="487"/>
      <c r="C110" s="488" t="s">
        <v>35</v>
      </c>
      <c r="D110" s="489" t="s">
        <v>36</v>
      </c>
    </row>
    <row r="111" spans="1:6" s="216" customFormat="1" ht="18" customHeight="1" x14ac:dyDescent="0.25">
      <c r="A111" s="486"/>
      <c r="B111" s="487"/>
      <c r="C111" s="490"/>
      <c r="D111" s="490"/>
    </row>
    <row r="112" spans="1:6" s="216" customFormat="1" ht="18" customHeight="1" x14ac:dyDescent="0.25">
      <c r="A112" s="491"/>
      <c r="B112" s="383"/>
      <c r="C112" s="383"/>
      <c r="D112" s="383"/>
    </row>
    <row r="113" spans="1:5" s="216" customFormat="1" ht="40.200000000000003" customHeight="1" x14ac:dyDescent="0.25">
      <c r="A113" s="738" t="s">
        <v>478</v>
      </c>
      <c r="B113" s="738"/>
      <c r="C113" s="738"/>
      <c r="D113" s="738"/>
    </row>
    <row r="114" spans="1:5" ht="30.75" customHeight="1" x14ac:dyDescent="0.25">
      <c r="A114" s="494" t="s">
        <v>479</v>
      </c>
      <c r="B114" s="2"/>
      <c r="C114" s="2"/>
      <c r="D114" s="2"/>
    </row>
    <row r="115" spans="1:5" ht="24.9" customHeight="1" x14ac:dyDescent="0.25">
      <c r="A115" s="746" t="s">
        <v>895</v>
      </c>
      <c r="B115" s="746"/>
      <c r="C115" s="746"/>
      <c r="D115" s="746"/>
      <c r="E115" s="746"/>
    </row>
    <row r="116" spans="1:5" s="216" customFormat="1" ht="24.9" customHeight="1" x14ac:dyDescent="0.25">
      <c r="A116" s="746" t="s">
        <v>897</v>
      </c>
      <c r="B116" s="746"/>
      <c r="C116" s="746"/>
      <c r="D116" s="746"/>
      <c r="E116" s="746"/>
    </row>
    <row r="117" spans="1:5" s="216" customFormat="1" ht="24.9" customHeight="1" x14ac:dyDescent="0.25">
      <c r="A117" s="746" t="s">
        <v>896</v>
      </c>
      <c r="B117" s="746"/>
      <c r="C117" s="746"/>
      <c r="D117" s="746"/>
      <c r="E117" s="746"/>
    </row>
    <row r="118" spans="1:5" ht="18" customHeight="1" x14ac:dyDescent="0.25">
      <c r="A118" s="576" t="s">
        <v>480</v>
      </c>
      <c r="B118" s="2"/>
      <c r="C118" s="2"/>
      <c r="D118" s="2"/>
    </row>
    <row r="119" spans="1:5" s="216" customFormat="1" ht="18" customHeight="1" x14ac:dyDescent="0.25">
      <c r="A119" s="484" t="s">
        <v>481</v>
      </c>
      <c r="B119" s="2"/>
      <c r="C119" s="2"/>
      <c r="D119" s="2"/>
    </row>
    <row r="120" spans="1:5" ht="50.1" customHeight="1" x14ac:dyDescent="0.25">
      <c r="A120" s="738" t="s">
        <v>482</v>
      </c>
      <c r="B120" s="738"/>
      <c r="C120" s="738"/>
      <c r="D120" s="738"/>
      <c r="E120" s="738"/>
    </row>
    <row r="121" spans="1:5" s="216" customFormat="1" ht="18" customHeight="1" x14ac:dyDescent="0.25">
      <c r="A121" s="484" t="s">
        <v>483</v>
      </c>
      <c r="B121" s="2"/>
      <c r="C121" s="2"/>
      <c r="D121" s="2"/>
    </row>
    <row r="122" spans="1:5" s="216" customFormat="1" ht="102.75" customHeight="1" x14ac:dyDescent="0.25">
      <c r="A122" s="738" t="s">
        <v>484</v>
      </c>
      <c r="B122" s="738"/>
      <c r="C122" s="738"/>
      <c r="D122" s="738"/>
      <c r="E122" s="738"/>
    </row>
    <row r="123" spans="1:5" s="216" customFormat="1" ht="18" customHeight="1" x14ac:dyDescent="0.25">
      <c r="A123" s="484" t="s">
        <v>485</v>
      </c>
      <c r="B123" s="2"/>
      <c r="C123" s="2"/>
      <c r="D123" s="2"/>
    </row>
    <row r="124" spans="1:5" s="216" customFormat="1" ht="73.2" customHeight="1" x14ac:dyDescent="0.25">
      <c r="A124" s="738" t="s">
        <v>486</v>
      </c>
      <c r="B124" s="738"/>
      <c r="C124" s="738"/>
      <c r="D124" s="738"/>
      <c r="E124" s="738"/>
    </row>
    <row r="125" spans="1:5" ht="13.2" customHeight="1" x14ac:dyDescent="0.25">
      <c r="A125" s="735" t="s">
        <v>905</v>
      </c>
      <c r="B125" s="735"/>
      <c r="C125" s="735"/>
      <c r="D125" s="735"/>
      <c r="E125" s="735"/>
    </row>
    <row r="126" spans="1:5" ht="13.5" customHeight="1" x14ac:dyDescent="0.25">
      <c r="A126" s="751" t="s">
        <v>904</v>
      </c>
      <c r="B126" s="751"/>
      <c r="C126" s="751"/>
      <c r="D126" s="751"/>
      <c r="E126" s="751"/>
    </row>
    <row r="127" spans="1:5" ht="41.25" customHeight="1" x14ac:dyDescent="0.25">
      <c r="A127" s="744" t="s">
        <v>487</v>
      </c>
      <c r="B127" s="744"/>
      <c r="C127" s="744"/>
      <c r="D127" s="744"/>
      <c r="E127" s="744"/>
    </row>
    <row r="128" spans="1:5" ht="54" customHeight="1" x14ac:dyDescent="0.25">
      <c r="A128" s="750" t="s">
        <v>488</v>
      </c>
      <c r="B128" s="750"/>
      <c r="C128" s="750"/>
      <c r="D128" s="750"/>
      <c r="E128" s="750"/>
    </row>
    <row r="129" spans="1:5" ht="18" customHeight="1" x14ac:dyDescent="0.25">
      <c r="A129" s="482" t="s">
        <v>489</v>
      </c>
      <c r="B129" s="2"/>
      <c r="C129" s="2"/>
      <c r="D129" s="2"/>
    </row>
    <row r="130" spans="1:5" ht="15.75" customHeight="1" x14ac:dyDescent="0.25">
      <c r="A130" s="741" t="s">
        <v>490</v>
      </c>
      <c r="B130" s="741"/>
      <c r="C130" s="741"/>
      <c r="D130" s="741"/>
      <c r="E130" s="741"/>
    </row>
    <row r="131" spans="1:5" ht="18.75" customHeight="1" x14ac:dyDescent="0.25">
      <c r="A131" s="741" t="s">
        <v>491</v>
      </c>
      <c r="B131" s="741"/>
      <c r="C131" s="741"/>
      <c r="D131" s="741"/>
      <c r="E131" s="741"/>
    </row>
    <row r="132" spans="1:5" ht="15.75" customHeight="1" x14ac:dyDescent="0.25">
      <c r="A132" s="741" t="s">
        <v>492</v>
      </c>
      <c r="B132" s="741"/>
      <c r="C132" s="741"/>
      <c r="D132" s="741"/>
      <c r="E132" s="741"/>
    </row>
    <row r="133" spans="1:5" ht="15.75" customHeight="1" x14ac:dyDescent="0.25">
      <c r="A133" s="741" t="s">
        <v>493</v>
      </c>
      <c r="B133" s="741"/>
      <c r="C133" s="741"/>
      <c r="D133" s="741"/>
      <c r="E133" s="741"/>
    </row>
    <row r="134" spans="1:5" s="216" customFormat="1" ht="15.75" customHeight="1" x14ac:dyDescent="0.25">
      <c r="A134" s="482"/>
      <c r="B134" s="383"/>
      <c r="C134" s="383"/>
      <c r="D134" s="383"/>
    </row>
    <row r="135" spans="1:5" ht="39.9" customHeight="1" x14ac:dyDescent="0.25">
      <c r="A135" s="735" t="s">
        <v>494</v>
      </c>
      <c r="B135" s="735"/>
      <c r="C135" s="735"/>
      <c r="D135" s="735"/>
      <c r="E135" s="735"/>
    </row>
    <row r="136" spans="1:5" ht="37.5" customHeight="1" x14ac:dyDescent="0.25">
      <c r="A136" s="752" t="s">
        <v>495</v>
      </c>
      <c r="B136" s="752"/>
      <c r="C136" s="752"/>
      <c r="D136" s="752"/>
      <c r="E136" s="752"/>
    </row>
    <row r="137" spans="1:5" s="216" customFormat="1" ht="20.100000000000001" customHeight="1" x14ac:dyDescent="0.25">
      <c r="A137" s="482" t="s">
        <v>496</v>
      </c>
      <c r="B137" s="2"/>
      <c r="C137" s="2"/>
      <c r="D137" s="2"/>
    </row>
    <row r="138" spans="1:5" s="216" customFormat="1" ht="37.5" customHeight="1" x14ac:dyDescent="0.25">
      <c r="A138" s="752" t="s">
        <v>497</v>
      </c>
      <c r="B138" s="752"/>
      <c r="C138" s="752"/>
      <c r="D138" s="752"/>
      <c r="E138" s="752"/>
    </row>
    <row r="139" spans="1:5" s="216" customFormat="1" ht="20.100000000000001" customHeight="1" x14ac:dyDescent="0.25">
      <c r="A139" s="482" t="s">
        <v>498</v>
      </c>
      <c r="B139" s="2"/>
      <c r="C139" s="2"/>
      <c r="D139" s="458"/>
    </row>
    <row r="140" spans="1:5" s="216" customFormat="1" ht="20.100000000000001" customHeight="1" x14ac:dyDescent="0.25">
      <c r="A140" s="741" t="s">
        <v>499</v>
      </c>
      <c r="B140" s="741"/>
      <c r="C140" s="741"/>
      <c r="D140" s="741"/>
      <c r="E140" s="741"/>
    </row>
    <row r="141" spans="1:5" s="216" customFormat="1" ht="20.100000000000001" customHeight="1" x14ac:dyDescent="0.25">
      <c r="A141" s="741" t="s">
        <v>500</v>
      </c>
      <c r="B141" s="741"/>
      <c r="C141" s="741"/>
      <c r="D141" s="741"/>
      <c r="E141" s="741"/>
    </row>
    <row r="142" spans="1:5" s="216" customFormat="1" ht="20.100000000000001" customHeight="1" x14ac:dyDescent="0.25">
      <c r="A142" s="741" t="s">
        <v>501</v>
      </c>
      <c r="B142" s="741"/>
      <c r="C142" s="741"/>
      <c r="D142" s="741"/>
      <c r="E142" s="741"/>
    </row>
    <row r="143" spans="1:5" s="216" customFormat="1" ht="20.100000000000001" customHeight="1" x14ac:dyDescent="0.25">
      <c r="A143" s="741" t="s">
        <v>502</v>
      </c>
      <c r="B143" s="741"/>
      <c r="C143" s="741"/>
      <c r="D143" s="741"/>
      <c r="E143" s="741"/>
    </row>
    <row r="144" spans="1:5" s="216" customFormat="1" ht="37.5" customHeight="1" x14ac:dyDescent="0.25">
      <c r="A144" s="741" t="s">
        <v>892</v>
      </c>
      <c r="B144" s="741"/>
      <c r="C144" s="741"/>
      <c r="D144" s="741"/>
      <c r="E144" s="741"/>
    </row>
    <row r="145" spans="1:5" s="216" customFormat="1" ht="37.5" customHeight="1" x14ac:dyDescent="0.25">
      <c r="A145" s="741" t="s">
        <v>503</v>
      </c>
      <c r="B145" s="741"/>
      <c r="C145" s="741"/>
      <c r="D145" s="741"/>
      <c r="E145" s="741"/>
    </row>
    <row r="146" spans="1:5" s="216" customFormat="1" ht="20.100000000000001" customHeight="1" x14ac:dyDescent="0.25">
      <c r="A146" s="546" t="str">
        <f>+estadopat!A4</f>
        <v xml:space="preserve"> Comparativo con el ejercicio inmediato anterior. Cifras expresadas en moneda homogénea</v>
      </c>
      <c r="B146" s="382"/>
      <c r="C146" s="382"/>
      <c r="D146" s="382"/>
    </row>
    <row r="147" spans="1:5" s="216" customFormat="1" ht="20.100000000000001" customHeight="1" x14ac:dyDescent="0.25">
      <c r="A147" s="482"/>
      <c r="B147" s="584"/>
      <c r="C147" s="584"/>
      <c r="D147" s="458"/>
    </row>
    <row r="148" spans="1:5" s="216" customFormat="1" ht="37.5" customHeight="1" x14ac:dyDescent="0.25">
      <c r="A148" s="741" t="s">
        <v>504</v>
      </c>
      <c r="B148" s="741"/>
      <c r="C148" s="741"/>
      <c r="D148" s="741"/>
      <c r="E148" s="741"/>
    </row>
    <row r="149" spans="1:5" s="216" customFormat="1" ht="37.5" customHeight="1" x14ac:dyDescent="0.25">
      <c r="A149" s="741" t="s">
        <v>505</v>
      </c>
      <c r="B149" s="741"/>
      <c r="C149" s="741"/>
      <c r="D149" s="741"/>
      <c r="E149" s="741"/>
    </row>
    <row r="150" spans="1:5" s="216" customFormat="1" ht="37.5" customHeight="1" x14ac:dyDescent="0.25">
      <c r="A150" s="741" t="s">
        <v>893</v>
      </c>
      <c r="B150" s="741"/>
      <c r="C150" s="741"/>
      <c r="D150" s="741"/>
      <c r="E150" s="741"/>
    </row>
    <row r="151" spans="1:5" s="216" customFormat="1" ht="37.5" customHeight="1" x14ac:dyDescent="0.25">
      <c r="A151" s="741" t="s">
        <v>506</v>
      </c>
      <c r="B151" s="741"/>
      <c r="C151" s="741"/>
      <c r="D151" s="741"/>
      <c r="E151" s="741"/>
    </row>
    <row r="152" spans="1:5" s="216" customFormat="1" ht="37.5" customHeight="1" x14ac:dyDescent="0.25">
      <c r="A152" s="741" t="s">
        <v>507</v>
      </c>
      <c r="B152" s="741"/>
      <c r="C152" s="741"/>
      <c r="D152" s="741"/>
      <c r="E152" s="741"/>
    </row>
    <row r="153" spans="1:5" ht="21" customHeight="1" x14ac:dyDescent="0.25">
      <c r="A153" s="573" t="str">
        <f>+estadopat!A4</f>
        <v xml:space="preserve"> Comparativo con el ejercicio inmediato anterior. Cifras expresadas en moneda homogénea</v>
      </c>
    </row>
    <row r="154" spans="1:5" ht="20.100000000000001" customHeight="1" x14ac:dyDescent="0.25">
      <c r="A154" s="479" t="s">
        <v>476</v>
      </c>
      <c r="B154" s="2"/>
      <c r="C154" s="2"/>
      <c r="D154" s="2"/>
    </row>
    <row r="155" spans="1:5" ht="37.5" customHeight="1" x14ac:dyDescent="0.25">
      <c r="A155" s="735" t="s">
        <v>894</v>
      </c>
      <c r="B155" s="735"/>
      <c r="C155" s="735"/>
      <c r="D155" s="735"/>
      <c r="E155" s="735"/>
    </row>
    <row r="156" spans="1:5" ht="20.100000000000001" customHeight="1" x14ac:dyDescent="0.25">
      <c r="A156" s="576" t="s">
        <v>508</v>
      </c>
      <c r="B156" s="2"/>
      <c r="C156" s="2"/>
      <c r="D156" s="2"/>
    </row>
    <row r="157" spans="1:5" ht="20.100000000000001" customHeight="1" x14ac:dyDescent="0.25">
      <c r="A157" s="753" t="s">
        <v>898</v>
      </c>
      <c r="B157" s="753"/>
      <c r="C157" s="753"/>
      <c r="D157" s="753"/>
      <c r="E157" s="753"/>
    </row>
    <row r="158" spans="1:5" s="216" customFormat="1" ht="30" customHeight="1" x14ac:dyDescent="0.25">
      <c r="A158" s="753" t="s">
        <v>900</v>
      </c>
      <c r="B158" s="753"/>
      <c r="C158" s="753"/>
      <c r="D158" s="753"/>
      <c r="E158" s="753"/>
    </row>
    <row r="159" spans="1:5" s="216" customFormat="1" ht="30" customHeight="1" x14ac:dyDescent="0.25">
      <c r="A159" s="753" t="s">
        <v>899</v>
      </c>
      <c r="B159" s="753"/>
      <c r="C159" s="753"/>
      <c r="D159" s="753"/>
      <c r="E159" s="753"/>
    </row>
    <row r="160" spans="1:5" ht="60" customHeight="1" x14ac:dyDescent="0.25">
      <c r="A160" s="741" t="s">
        <v>488</v>
      </c>
      <c r="B160" s="741"/>
      <c r="C160" s="741"/>
      <c r="D160" s="741"/>
      <c r="E160" s="741"/>
    </row>
    <row r="161" spans="1:5" ht="18" customHeight="1" x14ac:dyDescent="0.25">
      <c r="A161" s="575" t="s">
        <v>489</v>
      </c>
      <c r="B161" s="2"/>
      <c r="C161" s="2"/>
      <c r="D161" s="2"/>
    </row>
    <row r="162" spans="1:5" ht="18" customHeight="1" x14ac:dyDescent="0.25">
      <c r="A162" s="741" t="s">
        <v>490</v>
      </c>
      <c r="B162" s="741"/>
      <c r="C162" s="741"/>
      <c r="D162" s="741"/>
      <c r="E162" s="741"/>
    </row>
    <row r="163" spans="1:5" ht="18" customHeight="1" x14ac:dyDescent="0.25">
      <c r="A163" s="741" t="s">
        <v>491</v>
      </c>
      <c r="B163" s="741"/>
      <c r="C163" s="741"/>
      <c r="D163" s="741"/>
      <c r="E163" s="741"/>
    </row>
    <row r="164" spans="1:5" ht="18" customHeight="1" x14ac:dyDescent="0.25">
      <c r="A164" s="741" t="s">
        <v>492</v>
      </c>
      <c r="B164" s="741"/>
      <c r="C164" s="741"/>
      <c r="D164" s="741"/>
      <c r="E164" s="741"/>
    </row>
    <row r="165" spans="1:5" ht="18" customHeight="1" x14ac:dyDescent="0.25">
      <c r="A165" s="753" t="s">
        <v>493</v>
      </c>
      <c r="B165" s="753"/>
      <c r="C165" s="753"/>
      <c r="D165" s="753"/>
      <c r="E165" s="753"/>
    </row>
    <row r="166" spans="1:5" ht="18" customHeight="1" x14ac:dyDescent="0.25">
      <c r="A166" s="480"/>
      <c r="B166" s="480"/>
      <c r="C166" s="480"/>
      <c r="D166" s="480"/>
    </row>
    <row r="167" spans="1:5" ht="18" customHeight="1" x14ac:dyDescent="0.25">
      <c r="A167" s="576" t="s">
        <v>509</v>
      </c>
      <c r="B167" s="2"/>
      <c r="C167" s="2"/>
      <c r="D167" s="2"/>
    </row>
    <row r="168" spans="1:5" ht="24.9" customHeight="1" x14ac:dyDescent="0.25">
      <c r="A168" s="494" t="s">
        <v>510</v>
      </c>
      <c r="B168" s="2"/>
      <c r="C168" s="2"/>
      <c r="D168" s="2"/>
    </row>
    <row r="169" spans="1:5" ht="18" customHeight="1" x14ac:dyDescent="0.25">
      <c r="A169" s="484" t="s">
        <v>511</v>
      </c>
      <c r="B169" s="2"/>
      <c r="C169" s="2"/>
      <c r="D169" s="2"/>
    </row>
    <row r="170" spans="1:5" ht="42" customHeight="1" x14ac:dyDescent="0.25">
      <c r="A170" s="744" t="s">
        <v>512</v>
      </c>
      <c r="B170" s="744"/>
      <c r="C170" s="744"/>
      <c r="D170" s="744"/>
      <c r="E170" s="744"/>
    </row>
    <row r="171" spans="1:5" ht="45" customHeight="1" x14ac:dyDescent="0.25">
      <c r="A171" s="744" t="s">
        <v>513</v>
      </c>
      <c r="B171" s="744"/>
      <c r="C171" s="744"/>
      <c r="D171" s="744"/>
      <c r="E171" s="744"/>
    </row>
    <row r="172" spans="1:5" ht="18" customHeight="1" x14ac:dyDescent="0.25">
      <c r="A172" s="585" t="s">
        <v>514</v>
      </c>
      <c r="B172" s="2"/>
      <c r="C172" s="2"/>
      <c r="D172" s="2"/>
    </row>
    <row r="173" spans="1:5" ht="46.5" customHeight="1" x14ac:dyDescent="0.25">
      <c r="A173" s="744" t="s">
        <v>515</v>
      </c>
      <c r="B173" s="744"/>
      <c r="C173" s="744"/>
      <c r="D173" s="744"/>
      <c r="E173" s="744"/>
    </row>
    <row r="174" spans="1:5" ht="49.5" customHeight="1" x14ac:dyDescent="0.25">
      <c r="A174" s="744" t="s">
        <v>513</v>
      </c>
      <c r="B174" s="744"/>
      <c r="C174" s="744"/>
      <c r="D174" s="744"/>
      <c r="E174" s="744"/>
    </row>
    <row r="175" spans="1:5" ht="18" customHeight="1" x14ac:dyDescent="0.25">
      <c r="A175" s="577" t="s">
        <v>516</v>
      </c>
      <c r="B175" s="2"/>
      <c r="C175" s="2"/>
      <c r="D175" s="2"/>
    </row>
    <row r="176" spans="1:5" ht="45.75" customHeight="1" x14ac:dyDescent="0.25">
      <c r="A176" s="744" t="s">
        <v>517</v>
      </c>
      <c r="B176" s="744"/>
      <c r="C176" s="744"/>
      <c r="D176" s="744"/>
      <c r="E176" s="744"/>
    </row>
    <row r="177" spans="1:5" ht="46.5" customHeight="1" x14ac:dyDescent="0.25">
      <c r="A177" s="744" t="s">
        <v>513</v>
      </c>
      <c r="B177" s="744"/>
      <c r="C177" s="744"/>
      <c r="D177" s="744"/>
      <c r="E177" s="744"/>
    </row>
    <row r="178" spans="1:5" s="216" customFormat="1" ht="30" customHeight="1" x14ac:dyDescent="0.25">
      <c r="A178" s="577" t="s">
        <v>518</v>
      </c>
      <c r="B178" s="2"/>
      <c r="C178" s="2"/>
      <c r="D178" s="2"/>
    </row>
    <row r="179" spans="1:5" s="216" customFormat="1" ht="30" customHeight="1" x14ac:dyDescent="0.25">
      <c r="A179" s="744" t="s">
        <v>519</v>
      </c>
      <c r="B179" s="744"/>
      <c r="C179" s="744"/>
      <c r="D179" s="744"/>
      <c r="E179" s="744"/>
    </row>
    <row r="180" spans="1:5" s="216" customFormat="1" ht="30" customHeight="1" x14ac:dyDescent="0.25">
      <c r="A180" s="577" t="s">
        <v>518</v>
      </c>
      <c r="B180" s="2"/>
      <c r="C180" s="2"/>
      <c r="D180" s="2"/>
    </row>
    <row r="181" spans="1:5" s="216" customFormat="1" ht="30" customHeight="1" x14ac:dyDescent="0.25">
      <c r="A181" s="744" t="s">
        <v>520</v>
      </c>
      <c r="B181" s="744"/>
      <c r="C181" s="744"/>
      <c r="D181" s="744"/>
      <c r="E181" s="744"/>
    </row>
    <row r="182" spans="1:5" ht="35.25" customHeight="1" x14ac:dyDescent="0.25">
      <c r="A182" s="754" t="s">
        <v>521</v>
      </c>
      <c r="B182" s="754"/>
      <c r="C182" s="754"/>
      <c r="D182" s="754"/>
      <c r="E182" s="754"/>
    </row>
    <row r="183" spans="1:5" ht="18" customHeight="1" x14ac:dyDescent="0.25">
      <c r="A183" s="577" t="s">
        <v>511</v>
      </c>
      <c r="B183" s="2"/>
      <c r="C183" s="2"/>
      <c r="D183" s="2"/>
    </row>
    <row r="184" spans="1:5" ht="30" customHeight="1" x14ac:dyDescent="0.25">
      <c r="A184" s="744" t="s">
        <v>522</v>
      </c>
      <c r="B184" s="744"/>
      <c r="C184" s="744"/>
      <c r="D184" s="744"/>
      <c r="E184" s="744"/>
    </row>
    <row r="185" spans="1:5" ht="18" customHeight="1" x14ac:dyDescent="0.25">
      <c r="A185" s="577" t="s">
        <v>514</v>
      </c>
      <c r="B185" s="2"/>
      <c r="C185" s="2"/>
      <c r="D185" s="2"/>
    </row>
    <row r="186" spans="1:5" ht="36" customHeight="1" x14ac:dyDescent="0.25">
      <c r="A186" s="744" t="s">
        <v>523</v>
      </c>
      <c r="B186" s="744"/>
      <c r="C186" s="744"/>
      <c r="D186" s="744"/>
      <c r="E186" s="744"/>
    </row>
    <row r="187" spans="1:5" ht="50.25" customHeight="1" x14ac:dyDescent="0.25">
      <c r="A187" s="754" t="s">
        <v>524</v>
      </c>
      <c r="B187" s="754"/>
      <c r="C187" s="754"/>
      <c r="D187" s="754"/>
      <c r="E187" s="754"/>
    </row>
    <row r="188" spans="1:5" ht="54" customHeight="1" x14ac:dyDescent="0.25">
      <c r="A188" s="744" t="s">
        <v>525</v>
      </c>
      <c r="B188" s="744"/>
      <c r="C188" s="744"/>
      <c r="D188" s="744"/>
      <c r="E188" s="744"/>
    </row>
    <row r="189" spans="1:5" ht="38.25" customHeight="1" x14ac:dyDescent="0.25">
      <c r="A189" s="755" t="s">
        <v>526</v>
      </c>
      <c r="B189" s="755"/>
      <c r="C189" s="755"/>
      <c r="D189" s="755"/>
      <c r="E189" s="755"/>
    </row>
    <row r="190" spans="1:5" ht="54" customHeight="1" x14ac:dyDescent="0.25">
      <c r="A190" s="755" t="s">
        <v>527</v>
      </c>
      <c r="B190" s="755"/>
      <c r="C190" s="755"/>
      <c r="D190" s="755"/>
      <c r="E190" s="755"/>
    </row>
    <row r="191" spans="1:5" ht="45.75" customHeight="1" x14ac:dyDescent="0.25">
      <c r="A191" s="755" t="s">
        <v>528</v>
      </c>
      <c r="B191" s="755"/>
      <c r="C191" s="755"/>
      <c r="D191" s="755"/>
      <c r="E191" s="755"/>
    </row>
    <row r="192" spans="1:5" ht="18" customHeight="1" x14ac:dyDescent="0.25">
      <c r="A192" s="586" t="s">
        <v>529</v>
      </c>
      <c r="B192" s="2"/>
      <c r="C192" s="2"/>
      <c r="D192" s="2"/>
    </row>
    <row r="193" spans="1:5" ht="18" customHeight="1" x14ac:dyDescent="0.25">
      <c r="A193" s="585" t="s">
        <v>511</v>
      </c>
      <c r="B193" s="2"/>
      <c r="C193" s="2"/>
      <c r="D193" s="2"/>
    </row>
    <row r="194" spans="1:5" ht="44.25" customHeight="1" x14ac:dyDescent="0.25">
      <c r="A194" s="744" t="s">
        <v>530</v>
      </c>
      <c r="B194" s="744"/>
      <c r="C194" s="744"/>
      <c r="D194" s="744"/>
      <c r="E194" s="744"/>
    </row>
    <row r="195" spans="1:5" ht="43.5" customHeight="1" x14ac:dyDescent="0.25">
      <c r="A195" s="744" t="s">
        <v>531</v>
      </c>
      <c r="B195" s="744"/>
      <c r="C195" s="744"/>
      <c r="D195" s="744"/>
      <c r="E195" s="744"/>
    </row>
    <row r="196" spans="1:5" ht="18" customHeight="1" x14ac:dyDescent="0.25">
      <c r="A196" s="577" t="s">
        <v>514</v>
      </c>
      <c r="B196" s="2"/>
      <c r="C196" s="2"/>
      <c r="D196" s="2"/>
    </row>
    <row r="197" spans="1:5" ht="24.75" customHeight="1" x14ac:dyDescent="0.25">
      <c r="A197" s="738" t="s">
        <v>532</v>
      </c>
      <c r="B197" s="738"/>
      <c r="C197" s="738"/>
      <c r="D197" s="738"/>
      <c r="E197" s="738"/>
    </row>
    <row r="198" spans="1:5" ht="22.5" customHeight="1" x14ac:dyDescent="0.25">
      <c r="A198" s="744" t="s">
        <v>533</v>
      </c>
      <c r="B198" s="744"/>
      <c r="C198" s="744"/>
      <c r="D198" s="744"/>
      <c r="E198" s="744"/>
    </row>
    <row r="199" spans="1:5" ht="35.4" customHeight="1" x14ac:dyDescent="0.25">
      <c r="A199" s="744" t="s">
        <v>534</v>
      </c>
      <c r="B199" s="744"/>
      <c r="C199" s="744"/>
      <c r="D199" s="744"/>
      <c r="E199" s="744"/>
    </row>
    <row r="200" spans="1:5" ht="34.5" customHeight="1" x14ac:dyDescent="0.25">
      <c r="A200" s="744" t="s">
        <v>535</v>
      </c>
      <c r="B200" s="744"/>
      <c r="C200" s="744"/>
      <c r="D200" s="744"/>
      <c r="E200" s="744"/>
    </row>
    <row r="201" spans="1:5" ht="30.75" customHeight="1" x14ac:dyDescent="0.25">
      <c r="A201" s="744" t="s">
        <v>536</v>
      </c>
      <c r="B201" s="744"/>
      <c r="C201" s="744"/>
      <c r="D201" s="744"/>
      <c r="E201" s="744"/>
    </row>
    <row r="202" spans="1:5" ht="32.25" customHeight="1" x14ac:dyDescent="0.25">
      <c r="A202" s="744" t="s">
        <v>537</v>
      </c>
      <c r="B202" s="744"/>
      <c r="C202" s="744"/>
      <c r="D202" s="744"/>
      <c r="E202" s="744"/>
    </row>
    <row r="203" spans="1:5" ht="30.75" customHeight="1" x14ac:dyDescent="0.25">
      <c r="A203" s="744" t="s">
        <v>538</v>
      </c>
      <c r="B203" s="744"/>
      <c r="C203" s="744"/>
      <c r="D203" s="744"/>
      <c r="E203" s="744"/>
    </row>
    <row r="204" spans="1:5" ht="36.6" customHeight="1" x14ac:dyDescent="0.25">
      <c r="A204" s="744" t="s">
        <v>539</v>
      </c>
      <c r="B204" s="744"/>
      <c r="C204" s="744"/>
      <c r="D204" s="744"/>
      <c r="E204" s="744"/>
    </row>
    <row r="205" spans="1:5" ht="30.6" customHeight="1" x14ac:dyDescent="0.25">
      <c r="A205" s="744" t="s">
        <v>540</v>
      </c>
      <c r="B205" s="744"/>
      <c r="C205" s="744"/>
      <c r="D205" s="744"/>
      <c r="E205" s="744"/>
    </row>
    <row r="206" spans="1:5" s="216" customFormat="1" ht="30.75" customHeight="1" x14ac:dyDescent="0.25">
      <c r="A206" s="481"/>
      <c r="B206" s="481"/>
      <c r="C206" s="481"/>
      <c r="D206" s="481"/>
    </row>
    <row r="207" spans="1:5" ht="18" customHeight="1" x14ac:dyDescent="0.25">
      <c r="A207" s="494" t="s">
        <v>541</v>
      </c>
      <c r="B207" s="2"/>
      <c r="C207" s="2"/>
      <c r="D207" s="2"/>
    </row>
    <row r="208" spans="1:5" ht="18" customHeight="1" x14ac:dyDescent="0.25">
      <c r="A208" s="481" t="s">
        <v>511</v>
      </c>
      <c r="B208" s="2"/>
      <c r="C208" s="2"/>
      <c r="D208" s="2"/>
    </row>
    <row r="209" spans="1:5" ht="47.25" customHeight="1" x14ac:dyDescent="0.25">
      <c r="A209" s="738" t="s">
        <v>542</v>
      </c>
      <c r="B209" s="738"/>
      <c r="C209" s="738"/>
      <c r="D209" s="738"/>
      <c r="E209" s="738"/>
    </row>
    <row r="210" spans="1:5" ht="30.75" customHeight="1" x14ac:dyDescent="0.25">
      <c r="A210" s="738" t="s">
        <v>543</v>
      </c>
      <c r="B210" s="738"/>
      <c r="C210" s="738"/>
      <c r="D210" s="738"/>
      <c r="E210" s="738"/>
    </row>
    <row r="211" spans="1:5" ht="15" customHeight="1" x14ac:dyDescent="0.25">
      <c r="A211" s="481" t="s">
        <v>514</v>
      </c>
      <c r="B211" s="2"/>
      <c r="C211" s="2"/>
      <c r="D211" s="2"/>
    </row>
    <row r="212" spans="1:5" ht="19.5" customHeight="1" x14ac:dyDescent="0.25">
      <c r="A212" s="738" t="s">
        <v>544</v>
      </c>
      <c r="B212" s="738"/>
      <c r="C212" s="738"/>
      <c r="D212" s="738"/>
      <c r="E212" s="738"/>
    </row>
    <row r="213" spans="1:5" ht="23.25" customHeight="1" x14ac:dyDescent="0.25">
      <c r="A213" s="738" t="s">
        <v>545</v>
      </c>
      <c r="B213" s="738"/>
      <c r="C213" s="738"/>
      <c r="D213" s="738"/>
      <c r="E213" s="738"/>
    </row>
    <row r="214" spans="1:5" ht="39.9" customHeight="1" x14ac:dyDescent="0.25">
      <c r="A214" s="738" t="s">
        <v>546</v>
      </c>
      <c r="B214" s="738"/>
      <c r="C214" s="738"/>
      <c r="D214" s="738"/>
      <c r="E214" s="738"/>
    </row>
    <row r="215" spans="1:5" ht="35.25" customHeight="1" x14ac:dyDescent="0.25">
      <c r="A215" s="738" t="s">
        <v>547</v>
      </c>
      <c r="B215" s="738"/>
      <c r="C215" s="738"/>
      <c r="D215" s="738"/>
      <c r="E215" s="738"/>
    </row>
    <row r="216" spans="1:5" ht="34.5" customHeight="1" x14ac:dyDescent="0.25">
      <c r="A216" s="738" t="s">
        <v>548</v>
      </c>
      <c r="B216" s="738"/>
      <c r="C216" s="738"/>
      <c r="D216" s="738"/>
      <c r="E216" s="738"/>
    </row>
    <row r="217" spans="1:5" ht="18" customHeight="1" x14ac:dyDescent="0.25">
      <c r="A217" s="749" t="s">
        <v>549</v>
      </c>
      <c r="B217" s="749"/>
      <c r="C217" s="749"/>
      <c r="D217" s="749"/>
      <c r="E217" s="749"/>
    </row>
    <row r="218" spans="1:5" ht="18" customHeight="1" x14ac:dyDescent="0.25">
      <c r="A218" s="481" t="s">
        <v>550</v>
      </c>
      <c r="B218" s="2"/>
      <c r="C218" s="2"/>
      <c r="D218" s="2"/>
    </row>
    <row r="219" spans="1:5" ht="51" customHeight="1" x14ac:dyDescent="0.25">
      <c r="A219" s="738" t="s">
        <v>551</v>
      </c>
      <c r="B219" s="738"/>
      <c r="C219" s="738"/>
      <c r="D219" s="738"/>
      <c r="E219" s="738"/>
    </row>
    <row r="220" spans="1:5" ht="46.5" customHeight="1" x14ac:dyDescent="0.25">
      <c r="A220" s="738" t="s">
        <v>901</v>
      </c>
      <c r="B220" s="738"/>
      <c r="C220" s="738"/>
      <c r="D220" s="738"/>
      <c r="E220" s="738"/>
    </row>
    <row r="221" spans="1:5" ht="16.5" customHeight="1" x14ac:dyDescent="0.25">
      <c r="A221" s="481" t="s">
        <v>552</v>
      </c>
      <c r="B221" s="2"/>
      <c r="C221" s="2"/>
      <c r="D221" s="2"/>
    </row>
    <row r="222" spans="1:5" ht="22.5" customHeight="1" x14ac:dyDescent="0.25">
      <c r="A222" s="738" t="s">
        <v>553</v>
      </c>
      <c r="B222" s="738"/>
      <c r="C222" s="738"/>
      <c r="D222" s="738"/>
      <c r="E222" s="738"/>
    </row>
    <row r="223" spans="1:5" s="216" customFormat="1" ht="22.5" customHeight="1" x14ac:dyDescent="0.25">
      <c r="A223" s="494" t="s">
        <v>554</v>
      </c>
      <c r="B223" s="2"/>
      <c r="C223" s="2"/>
      <c r="D223" s="2"/>
    </row>
    <row r="224" spans="1:5" ht="8.25" customHeight="1" x14ac:dyDescent="0.25">
      <c r="A224" s="474"/>
      <c r="B224" s="474"/>
      <c r="C224" s="493"/>
      <c r="D224" s="493"/>
    </row>
    <row r="225" spans="1:5" ht="27" customHeight="1" x14ac:dyDescent="0.25">
      <c r="A225" s="738" t="s">
        <v>555</v>
      </c>
      <c r="B225" s="738"/>
      <c r="C225" s="738"/>
      <c r="D225" s="738"/>
      <c r="E225" s="738"/>
    </row>
    <row r="226" spans="1:5" ht="22.5" customHeight="1" x14ac:dyDescent="0.25">
      <c r="A226" s="746" t="s">
        <v>556</v>
      </c>
      <c r="B226" s="746"/>
      <c r="C226" s="746"/>
      <c r="D226" s="746"/>
      <c r="E226" s="746"/>
    </row>
    <row r="227" spans="1:5" ht="18" customHeight="1" x14ac:dyDescent="0.25">
      <c r="A227" s="484" t="s">
        <v>557</v>
      </c>
      <c r="B227" s="2"/>
      <c r="C227" s="2"/>
      <c r="D227" s="2"/>
    </row>
    <row r="228" spans="1:5" ht="26.25" customHeight="1" x14ac:dyDescent="0.25">
      <c r="A228" s="738" t="s">
        <v>558</v>
      </c>
      <c r="B228" s="738"/>
      <c r="C228" s="738"/>
      <c r="D228" s="738"/>
      <c r="E228" s="738"/>
    </row>
    <row r="229" spans="1:5" ht="38.25" customHeight="1" x14ac:dyDescent="0.25">
      <c r="A229" s="738" t="s">
        <v>559</v>
      </c>
      <c r="B229" s="738"/>
      <c r="C229" s="738"/>
      <c r="D229" s="738"/>
      <c r="E229" s="738"/>
    </row>
    <row r="230" spans="1:5" ht="38.25" customHeight="1" x14ac:dyDescent="0.25">
      <c r="A230" s="738" t="s">
        <v>560</v>
      </c>
      <c r="B230" s="738"/>
      <c r="C230" s="738"/>
      <c r="D230" s="738"/>
      <c r="E230" s="738"/>
    </row>
    <row r="231" spans="1:5" ht="37.5" customHeight="1" x14ac:dyDescent="0.25">
      <c r="A231" s="738" t="s">
        <v>561</v>
      </c>
      <c r="B231" s="738"/>
      <c r="C231" s="738"/>
      <c r="D231" s="738"/>
      <c r="E231" s="738"/>
    </row>
    <row r="232" spans="1:5" ht="39" customHeight="1" x14ac:dyDescent="0.25">
      <c r="A232" s="738" t="s">
        <v>562</v>
      </c>
      <c r="B232" s="738"/>
      <c r="C232" s="738"/>
      <c r="D232" s="738"/>
      <c r="E232" s="738"/>
    </row>
    <row r="233" spans="1:5" ht="47.25" customHeight="1" x14ac:dyDescent="0.25">
      <c r="A233" s="738" t="s">
        <v>563</v>
      </c>
      <c r="B233" s="738"/>
      <c r="C233" s="738"/>
      <c r="D233" s="738"/>
      <c r="E233" s="738"/>
    </row>
    <row r="234" spans="1:5" ht="18" customHeight="1" x14ac:dyDescent="0.25">
      <c r="A234" s="494" t="s">
        <v>564</v>
      </c>
      <c r="B234" s="2"/>
      <c r="C234" s="2"/>
      <c r="D234" s="2"/>
    </row>
    <row r="235" spans="1:5" ht="18" customHeight="1" x14ac:dyDescent="0.25">
      <c r="A235" s="484" t="s">
        <v>420</v>
      </c>
      <c r="B235" s="2"/>
      <c r="C235" s="2"/>
      <c r="D235" s="2"/>
    </row>
    <row r="236" spans="1:5" ht="18" customHeight="1" x14ac:dyDescent="0.25">
      <c r="A236" s="484" t="s">
        <v>565</v>
      </c>
      <c r="B236" s="2"/>
      <c r="C236" s="2"/>
      <c r="D236" s="2"/>
    </row>
    <row r="237" spans="1:5" ht="18" customHeight="1" x14ac:dyDescent="0.25">
      <c r="A237" s="484" t="s">
        <v>423</v>
      </c>
      <c r="B237" s="2"/>
      <c r="C237" s="2"/>
      <c r="D237" s="2"/>
    </row>
    <row r="238" spans="1:5" ht="18" customHeight="1" x14ac:dyDescent="0.25">
      <c r="A238" s="738" t="s">
        <v>566</v>
      </c>
      <c r="B238" s="738"/>
      <c r="C238" s="738"/>
      <c r="D238" s="738"/>
      <c r="E238" s="738"/>
    </row>
    <row r="239" spans="1:5" ht="18" customHeight="1" x14ac:dyDescent="0.25">
      <c r="A239" s="484" t="s">
        <v>425</v>
      </c>
      <c r="B239" s="2"/>
      <c r="C239" s="2"/>
      <c r="D239" s="2"/>
    </row>
    <row r="240" spans="1:5" ht="18" customHeight="1" x14ac:dyDescent="0.25">
      <c r="A240" s="481" t="s">
        <v>567</v>
      </c>
      <c r="B240" s="2"/>
      <c r="C240" s="2"/>
      <c r="D240" s="2"/>
    </row>
    <row r="241" spans="1:5" ht="24" customHeight="1" x14ac:dyDescent="0.25">
      <c r="A241" s="749" t="s">
        <v>568</v>
      </c>
      <c r="B241" s="749"/>
      <c r="C241" s="749"/>
      <c r="D241" s="749"/>
      <c r="E241" s="749"/>
    </row>
    <row r="242" spans="1:5" ht="50.25" customHeight="1" x14ac:dyDescent="0.25">
      <c r="A242" s="738" t="s">
        <v>569</v>
      </c>
      <c r="B242" s="738"/>
      <c r="C242" s="738"/>
      <c r="D242" s="738"/>
      <c r="E242" s="738"/>
    </row>
    <row r="243" spans="1:5" ht="28.5" customHeight="1" x14ac:dyDescent="0.25">
      <c r="A243" s="738" t="s">
        <v>570</v>
      </c>
      <c r="B243" s="738"/>
      <c r="C243" s="738"/>
      <c r="D243" s="738"/>
      <c r="E243" s="738"/>
    </row>
    <row r="244" spans="1:5" s="216" customFormat="1" ht="20.100000000000001" customHeight="1" x14ac:dyDescent="0.25">
      <c r="A244" s="494" t="s">
        <v>571</v>
      </c>
      <c r="B244" s="2"/>
      <c r="C244" s="2"/>
      <c r="D244" s="2"/>
    </row>
    <row r="245" spans="1:5" s="216" customFormat="1" ht="28.5" customHeight="1" x14ac:dyDescent="0.25">
      <c r="A245" s="481" t="s">
        <v>420</v>
      </c>
      <c r="B245" s="2"/>
      <c r="C245" s="2"/>
      <c r="D245" s="2"/>
    </row>
    <row r="246" spans="1:5" s="216" customFormat="1" ht="35.1" customHeight="1" x14ac:dyDescent="0.25">
      <c r="A246" s="738" t="s">
        <v>572</v>
      </c>
      <c r="B246" s="738"/>
      <c r="C246" s="738"/>
      <c r="D246" s="738"/>
      <c r="E246" s="738"/>
    </row>
    <row r="247" spans="1:5" s="216" customFormat="1" ht="20.100000000000001" customHeight="1" x14ac:dyDescent="0.25">
      <c r="A247" s="481" t="s">
        <v>423</v>
      </c>
      <c r="B247" s="2"/>
      <c r="C247" s="2"/>
      <c r="D247" s="2"/>
    </row>
    <row r="248" spans="1:5" s="216" customFormat="1" ht="20.100000000000001" customHeight="1" x14ac:dyDescent="0.25">
      <c r="A248" s="481" t="s">
        <v>573</v>
      </c>
      <c r="B248" s="2"/>
      <c r="C248" s="2"/>
      <c r="D248" s="2"/>
    </row>
    <row r="249" spans="1:5" s="216" customFormat="1" ht="20.100000000000001" customHeight="1" x14ac:dyDescent="0.25">
      <c r="A249" s="494" t="s">
        <v>574</v>
      </c>
      <c r="B249" s="2"/>
      <c r="C249" s="2"/>
      <c r="D249" s="2"/>
    </row>
    <row r="250" spans="1:5" s="216" customFormat="1" ht="20.100000000000001" customHeight="1" x14ac:dyDescent="0.25">
      <c r="A250" s="481" t="s">
        <v>420</v>
      </c>
      <c r="B250" s="2"/>
      <c r="C250" s="2"/>
      <c r="D250" s="2"/>
    </row>
    <row r="251" spans="1:5" s="216" customFormat="1" ht="50.1" customHeight="1" x14ac:dyDescent="0.25">
      <c r="A251" s="738" t="s">
        <v>572</v>
      </c>
      <c r="B251" s="738"/>
      <c r="C251" s="738"/>
      <c r="D251" s="738"/>
      <c r="E251" s="738"/>
    </row>
    <row r="252" spans="1:5" s="216" customFormat="1" ht="20.100000000000001" customHeight="1" x14ac:dyDescent="0.25">
      <c r="A252" s="481" t="s">
        <v>423</v>
      </c>
      <c r="B252" s="2"/>
      <c r="C252" s="2"/>
      <c r="D252" s="2"/>
    </row>
    <row r="253" spans="1:5" s="216" customFormat="1" ht="20.100000000000001" customHeight="1" x14ac:dyDescent="0.25">
      <c r="A253" s="481" t="s">
        <v>573</v>
      </c>
      <c r="B253" s="2"/>
      <c r="C253" s="2"/>
      <c r="D253" s="2"/>
    </row>
    <row r="254" spans="1:5" s="216" customFormat="1" ht="20.100000000000001" customHeight="1" x14ac:dyDescent="0.25">
      <c r="A254" s="494" t="s">
        <v>575</v>
      </c>
      <c r="B254" s="2"/>
      <c r="C254" s="2"/>
      <c r="D254" s="2"/>
    </row>
    <row r="255" spans="1:5" s="216" customFormat="1" ht="20.100000000000001" customHeight="1" x14ac:dyDescent="0.25">
      <c r="A255" s="481" t="s">
        <v>420</v>
      </c>
      <c r="B255" s="2"/>
      <c r="C255" s="2"/>
      <c r="D255" s="2"/>
    </row>
    <row r="256" spans="1:5" s="216" customFormat="1" ht="50.1" customHeight="1" x14ac:dyDescent="0.25">
      <c r="A256" s="738" t="s">
        <v>572</v>
      </c>
      <c r="B256" s="738"/>
      <c r="C256" s="738"/>
      <c r="D256" s="738"/>
      <c r="E256" s="738"/>
    </row>
    <row r="257" spans="1:5" s="216" customFormat="1" ht="20.100000000000001" customHeight="1" x14ac:dyDescent="0.25">
      <c r="A257" s="481" t="s">
        <v>423</v>
      </c>
      <c r="B257" s="2"/>
      <c r="C257" s="2"/>
      <c r="D257" s="2"/>
    </row>
    <row r="258" spans="1:5" s="216" customFormat="1" ht="20.100000000000001" customHeight="1" x14ac:dyDescent="0.25">
      <c r="A258" s="481" t="s">
        <v>573</v>
      </c>
      <c r="B258" s="2"/>
      <c r="C258" s="2"/>
      <c r="D258" s="2"/>
    </row>
    <row r="259" spans="1:5" s="216" customFormat="1" ht="20.100000000000001" customHeight="1" x14ac:dyDescent="0.25">
      <c r="A259" s="494" t="s">
        <v>576</v>
      </c>
      <c r="B259" s="2"/>
      <c r="C259" s="2"/>
      <c r="D259" s="2"/>
    </row>
    <row r="260" spans="1:5" s="216" customFormat="1" ht="20.100000000000001" customHeight="1" x14ac:dyDescent="0.25">
      <c r="A260" s="481" t="s">
        <v>420</v>
      </c>
      <c r="B260" s="2"/>
      <c r="C260" s="2"/>
      <c r="D260" s="2"/>
    </row>
    <row r="261" spans="1:5" s="216" customFormat="1" ht="50.1" customHeight="1" x14ac:dyDescent="0.25">
      <c r="A261" s="738" t="s">
        <v>572</v>
      </c>
      <c r="B261" s="738"/>
      <c r="C261" s="738"/>
      <c r="D261" s="738"/>
      <c r="E261" s="738"/>
    </row>
    <row r="262" spans="1:5" s="216" customFormat="1" ht="20.100000000000001" customHeight="1" x14ac:dyDescent="0.25">
      <c r="A262" s="481" t="s">
        <v>423</v>
      </c>
      <c r="B262" s="2"/>
      <c r="C262" s="2"/>
      <c r="D262" s="2"/>
    </row>
    <row r="263" spans="1:5" s="216" customFormat="1" ht="20.100000000000001" customHeight="1" x14ac:dyDescent="0.25">
      <c r="A263" s="481" t="s">
        <v>573</v>
      </c>
      <c r="B263" s="2"/>
      <c r="C263" s="2"/>
      <c r="D263" s="2"/>
    </row>
    <row r="264" spans="1:5" s="216" customFormat="1" ht="20.100000000000001" customHeight="1" x14ac:dyDescent="0.25">
      <c r="A264" s="494" t="s">
        <v>577</v>
      </c>
      <c r="B264" s="2"/>
      <c r="C264" s="2"/>
      <c r="D264" s="2"/>
    </row>
    <row r="265" spans="1:5" s="216" customFormat="1" ht="20.100000000000001" customHeight="1" x14ac:dyDescent="0.25">
      <c r="A265" s="481" t="s">
        <v>420</v>
      </c>
      <c r="B265" s="2"/>
      <c r="C265" s="2"/>
      <c r="D265" s="2"/>
    </row>
    <row r="266" spans="1:5" s="216" customFormat="1" ht="50.1" customHeight="1" x14ac:dyDescent="0.25">
      <c r="A266" s="738" t="s">
        <v>572</v>
      </c>
      <c r="B266" s="738"/>
      <c r="C266" s="738"/>
      <c r="D266" s="738"/>
      <c r="E266" s="738"/>
    </row>
    <row r="267" spans="1:5" s="216" customFormat="1" ht="20.100000000000001" customHeight="1" x14ac:dyDescent="0.25">
      <c r="A267" s="481" t="s">
        <v>423</v>
      </c>
      <c r="B267" s="2"/>
      <c r="C267" s="2"/>
      <c r="D267" s="2"/>
    </row>
    <row r="268" spans="1:5" s="216" customFormat="1" ht="20.100000000000001" customHeight="1" x14ac:dyDescent="0.25">
      <c r="A268" s="481" t="s">
        <v>573</v>
      </c>
      <c r="B268" s="2"/>
      <c r="C268" s="2"/>
      <c r="D268" s="2"/>
    </row>
    <row r="269" spans="1:5" ht="20.100000000000001" customHeight="1" x14ac:dyDescent="0.25">
      <c r="A269" s="576" t="s">
        <v>578</v>
      </c>
      <c r="B269" s="2"/>
      <c r="C269" s="2"/>
      <c r="D269" s="2"/>
    </row>
    <row r="270" spans="1:5" ht="41.25" customHeight="1" x14ac:dyDescent="0.25">
      <c r="A270" s="738" t="s">
        <v>579</v>
      </c>
      <c r="B270" s="738"/>
      <c r="C270" s="738"/>
      <c r="D270" s="738"/>
      <c r="E270" s="738"/>
    </row>
    <row r="271" spans="1:5" s="216" customFormat="1" ht="20.100000000000001" customHeight="1" x14ac:dyDescent="0.25">
      <c r="A271" s="481" t="s">
        <v>580</v>
      </c>
      <c r="B271" s="383"/>
      <c r="C271" s="383"/>
      <c r="D271" s="383"/>
    </row>
    <row r="272" spans="1:5" s="216" customFormat="1" ht="20.100000000000001" customHeight="1" x14ac:dyDescent="0.25">
      <c r="A272" s="481" t="s">
        <v>581</v>
      </c>
      <c r="B272" s="383"/>
      <c r="C272" s="383"/>
      <c r="D272" s="383"/>
    </row>
    <row r="273" spans="1:5" s="216" customFormat="1" ht="20.100000000000001" customHeight="1" x14ac:dyDescent="0.25">
      <c r="A273" s="738" t="s">
        <v>582</v>
      </c>
      <c r="B273" s="738"/>
      <c r="C273" s="738"/>
      <c r="D273" s="738"/>
      <c r="E273" s="738"/>
    </row>
    <row r="274" spans="1:5" ht="20.100000000000001" customHeight="1" x14ac:dyDescent="0.25">
      <c r="A274" s="494" t="s">
        <v>583</v>
      </c>
      <c r="B274" s="2"/>
      <c r="C274" s="2"/>
      <c r="D274" s="2"/>
    </row>
    <row r="275" spans="1:5" s="216" customFormat="1" ht="18" customHeight="1" x14ac:dyDescent="0.25">
      <c r="A275" s="494"/>
      <c r="B275" s="383"/>
      <c r="C275" s="383"/>
      <c r="D275" s="383"/>
    </row>
    <row r="276" spans="1:5" ht="18" customHeight="1" x14ac:dyDescent="0.25">
      <c r="A276" s="494" t="s">
        <v>584</v>
      </c>
      <c r="B276" s="2"/>
      <c r="C276" s="2"/>
      <c r="D276" s="2"/>
    </row>
    <row r="277" spans="1:5" s="216" customFormat="1" ht="18" customHeight="1" x14ac:dyDescent="0.25">
      <c r="A277" s="481" t="s">
        <v>585</v>
      </c>
      <c r="B277" s="2"/>
      <c r="C277" s="2"/>
      <c r="D277" s="2"/>
    </row>
    <row r="278" spans="1:5" ht="18" customHeight="1" x14ac:dyDescent="0.25">
      <c r="A278" s="576" t="s">
        <v>586</v>
      </c>
      <c r="B278" s="2"/>
      <c r="C278" s="2"/>
      <c r="D278" s="2"/>
    </row>
    <row r="279" spans="1:5" s="216" customFormat="1" ht="30.6" customHeight="1" x14ac:dyDescent="0.25">
      <c r="A279" s="738" t="s">
        <v>587</v>
      </c>
      <c r="B279" s="738"/>
      <c r="C279" s="738"/>
      <c r="D279" s="738"/>
      <c r="E279" s="738"/>
    </row>
    <row r="280" spans="1:5" s="216" customFormat="1" ht="18" customHeight="1" x14ac:dyDescent="0.25">
      <c r="A280" s="481" t="s">
        <v>588</v>
      </c>
      <c r="B280" s="2"/>
      <c r="C280" s="2"/>
      <c r="D280" s="2"/>
    </row>
    <row r="281" spans="1:5" s="216" customFormat="1" ht="18" customHeight="1" x14ac:dyDescent="0.25">
      <c r="A281" s="481" t="s">
        <v>423</v>
      </c>
      <c r="B281" s="2"/>
      <c r="C281" s="2"/>
      <c r="D281" s="2"/>
    </row>
    <row r="282" spans="1:5" s="216" customFormat="1" ht="18" customHeight="1" x14ac:dyDescent="0.25">
      <c r="A282" s="481" t="s">
        <v>589</v>
      </c>
      <c r="B282" s="2"/>
      <c r="C282" s="2"/>
      <c r="D282" s="2"/>
    </row>
    <row r="283" spans="1:5" ht="30" customHeight="1" x14ac:dyDescent="0.25">
      <c r="A283" s="583" t="s">
        <v>590</v>
      </c>
      <c r="B283" s="2"/>
      <c r="C283" s="2"/>
      <c r="D283" s="2"/>
    </row>
    <row r="284" spans="1:5" ht="18" customHeight="1" x14ac:dyDescent="0.25">
      <c r="A284" s="481" t="s">
        <v>591</v>
      </c>
      <c r="B284" s="2"/>
      <c r="C284" s="2"/>
      <c r="D284" s="2"/>
    </row>
    <row r="285" spans="1:5" ht="28.5" customHeight="1" x14ac:dyDescent="0.25">
      <c r="A285" s="738" t="s">
        <v>592</v>
      </c>
      <c r="B285" s="738"/>
      <c r="C285" s="738"/>
      <c r="D285" s="738"/>
      <c r="E285" s="738"/>
    </row>
    <row r="286" spans="1:5" ht="30" customHeight="1" x14ac:dyDescent="0.25">
      <c r="A286" s="738" t="s">
        <v>593</v>
      </c>
      <c r="B286" s="738"/>
      <c r="C286" s="738"/>
      <c r="D286" s="738"/>
      <c r="E286" s="738"/>
    </row>
    <row r="287" spans="1:5" ht="30" customHeight="1" x14ac:dyDescent="0.25">
      <c r="A287" s="738" t="s">
        <v>594</v>
      </c>
      <c r="B287" s="738"/>
      <c r="C287" s="738"/>
      <c r="D287" s="738"/>
      <c r="E287" s="738"/>
    </row>
    <row r="288" spans="1:5" ht="18" customHeight="1" x14ac:dyDescent="0.25">
      <c r="A288" s="738" t="s">
        <v>595</v>
      </c>
      <c r="B288" s="738"/>
      <c r="C288" s="738"/>
      <c r="D288" s="738"/>
      <c r="E288" s="738"/>
    </row>
    <row r="289" spans="1:5" ht="31.5" customHeight="1" x14ac:dyDescent="0.25">
      <c r="A289" s="738" t="s">
        <v>596</v>
      </c>
      <c r="B289" s="738"/>
      <c r="C289" s="738"/>
      <c r="D289" s="738"/>
      <c r="E289" s="738"/>
    </row>
    <row r="290" spans="1:5" ht="18.75" customHeight="1" x14ac:dyDescent="0.25">
      <c r="A290" s="738" t="s">
        <v>597</v>
      </c>
      <c r="B290" s="738"/>
      <c r="C290" s="738"/>
      <c r="D290" s="738"/>
      <c r="E290" s="738"/>
    </row>
    <row r="291" spans="1:5" ht="18.75" customHeight="1" x14ac:dyDescent="0.25">
      <c r="A291" s="738" t="s">
        <v>598</v>
      </c>
      <c r="B291" s="738"/>
      <c r="C291" s="738"/>
      <c r="D291" s="738"/>
      <c r="E291" s="738"/>
    </row>
    <row r="292" spans="1:5" ht="30.75" customHeight="1" x14ac:dyDescent="0.25">
      <c r="A292" s="738" t="s">
        <v>599</v>
      </c>
      <c r="B292" s="738"/>
      <c r="C292" s="738"/>
      <c r="D292" s="738"/>
      <c r="E292" s="738"/>
    </row>
    <row r="293" spans="1:5" ht="49.5" customHeight="1" x14ac:dyDescent="0.25">
      <c r="A293" s="738" t="s">
        <v>600</v>
      </c>
      <c r="B293" s="738"/>
      <c r="C293" s="738"/>
      <c r="D293" s="738"/>
      <c r="E293" s="738"/>
    </row>
    <row r="294" spans="1:5" ht="37.5" customHeight="1" x14ac:dyDescent="0.25">
      <c r="A294" s="743" t="s">
        <v>601</v>
      </c>
      <c r="B294" s="743"/>
      <c r="C294" s="743"/>
      <c r="D294" s="743"/>
      <c r="E294" s="743"/>
    </row>
    <row r="295" spans="1:5" ht="27" customHeight="1" x14ac:dyDescent="0.25">
      <c r="A295" s="481" t="s">
        <v>591</v>
      </c>
      <c r="B295" s="2"/>
      <c r="C295" s="2"/>
      <c r="D295" s="2"/>
    </row>
    <row r="296" spans="1:5" ht="30" customHeight="1" x14ac:dyDescent="0.25">
      <c r="A296" s="738" t="s">
        <v>602</v>
      </c>
      <c r="B296" s="738"/>
      <c r="C296" s="738"/>
      <c r="D296" s="738"/>
      <c r="E296" s="738"/>
    </row>
    <row r="297" spans="1:5" ht="24.75" customHeight="1" x14ac:dyDescent="0.25">
      <c r="A297" s="738" t="s">
        <v>603</v>
      </c>
      <c r="B297" s="738"/>
      <c r="C297" s="738"/>
      <c r="D297" s="738"/>
      <c r="E297" s="738"/>
    </row>
    <row r="298" spans="1:5" ht="20.25" customHeight="1" x14ac:dyDescent="0.25">
      <c r="A298" s="738" t="s">
        <v>604</v>
      </c>
      <c r="B298" s="738"/>
      <c r="C298" s="738"/>
      <c r="D298" s="738"/>
      <c r="E298" s="738"/>
    </row>
    <row r="299" spans="1:5" ht="20.25" customHeight="1" x14ac:dyDescent="0.25">
      <c r="A299" s="738" t="s">
        <v>605</v>
      </c>
      <c r="B299" s="738"/>
      <c r="C299" s="738"/>
      <c r="D299" s="738"/>
      <c r="E299" s="738"/>
    </row>
    <row r="300" spans="1:5" s="216" customFormat="1" ht="20.25" customHeight="1" x14ac:dyDescent="0.25">
      <c r="A300" s="481"/>
      <c r="B300" s="383"/>
      <c r="C300" s="383"/>
      <c r="D300" s="383"/>
    </row>
    <row r="301" spans="1:5" s="216" customFormat="1" ht="20.25" customHeight="1" x14ac:dyDescent="0.25">
      <c r="A301" s="743" t="s">
        <v>606</v>
      </c>
      <c r="B301" s="743"/>
      <c r="C301" s="743"/>
      <c r="D301" s="743"/>
      <c r="E301" s="743"/>
    </row>
    <row r="302" spans="1:5" s="216" customFormat="1" ht="20.25" customHeight="1" x14ac:dyDescent="0.25">
      <c r="A302" s="481"/>
      <c r="B302" s="383"/>
      <c r="C302" s="383"/>
      <c r="D302" s="383"/>
    </row>
    <row r="303" spans="1:5" s="216" customFormat="1" ht="60" customHeight="1" x14ac:dyDescent="0.25">
      <c r="A303" s="743" t="s">
        <v>607</v>
      </c>
      <c r="B303" s="743"/>
      <c r="C303" s="743"/>
      <c r="D303" s="743"/>
      <c r="E303" s="743"/>
    </row>
    <row r="304" spans="1:5" s="216" customFormat="1" ht="20.25" customHeight="1" x14ac:dyDescent="0.25">
      <c r="A304" s="481"/>
      <c r="B304" s="383"/>
      <c r="C304" s="383"/>
      <c r="D304" s="383"/>
    </row>
    <row r="305" spans="1:5" s="216" customFormat="1" ht="20.25" customHeight="1" x14ac:dyDescent="0.25">
      <c r="A305" s="494" t="s">
        <v>608</v>
      </c>
      <c r="B305" s="2"/>
      <c r="C305" s="2"/>
      <c r="D305" s="2"/>
    </row>
    <row r="306" spans="1:5" s="216" customFormat="1" ht="20.25" customHeight="1" x14ac:dyDescent="0.25">
      <c r="A306" s="481"/>
      <c r="B306" s="383"/>
      <c r="C306" s="383"/>
      <c r="D306" s="383"/>
    </row>
    <row r="307" spans="1:5" ht="18" customHeight="1" x14ac:dyDescent="0.25">
      <c r="A307" s="749" t="s">
        <v>609</v>
      </c>
      <c r="B307" s="749"/>
      <c r="C307" s="749"/>
      <c r="D307" s="749"/>
      <c r="E307" s="749"/>
    </row>
    <row r="308" spans="1:5" s="216" customFormat="1" ht="23.4" customHeight="1" x14ac:dyDescent="0.25">
      <c r="A308" s="749" t="s">
        <v>610</v>
      </c>
      <c r="B308" s="749"/>
      <c r="C308" s="749"/>
      <c r="D308" s="749"/>
      <c r="E308" s="749"/>
    </row>
    <row r="309" spans="1:5" ht="18" customHeight="1" x14ac:dyDescent="0.25">
      <c r="A309" s="481" t="s">
        <v>511</v>
      </c>
      <c r="B309" s="2"/>
      <c r="C309" s="2"/>
      <c r="D309" s="2"/>
    </row>
    <row r="310" spans="1:5" ht="39" customHeight="1" x14ac:dyDescent="0.25">
      <c r="A310" s="738" t="s">
        <v>611</v>
      </c>
      <c r="B310" s="738"/>
      <c r="C310" s="738"/>
      <c r="D310" s="738"/>
      <c r="E310" s="738"/>
    </row>
    <row r="311" spans="1:5" ht="18" customHeight="1" x14ac:dyDescent="0.25">
      <c r="A311" s="481" t="s">
        <v>514</v>
      </c>
      <c r="B311" s="2"/>
      <c r="C311" s="2"/>
      <c r="D311" s="2"/>
    </row>
    <row r="312" spans="1:5" ht="42.6" customHeight="1" x14ac:dyDescent="0.25">
      <c r="A312" s="738" t="s">
        <v>612</v>
      </c>
      <c r="B312" s="738"/>
      <c r="C312" s="738"/>
      <c r="D312" s="738"/>
      <c r="E312" s="738"/>
    </row>
    <row r="313" spans="1:5" ht="18" customHeight="1" x14ac:dyDescent="0.25">
      <c r="A313" s="481" t="s">
        <v>516</v>
      </c>
      <c r="B313" s="2"/>
      <c r="C313" s="2"/>
      <c r="D313" s="2"/>
    </row>
    <row r="314" spans="1:5" ht="40.200000000000003" customHeight="1" x14ac:dyDescent="0.25">
      <c r="A314" s="738" t="s">
        <v>613</v>
      </c>
      <c r="B314" s="738"/>
      <c r="C314" s="738"/>
      <c r="D314" s="738"/>
      <c r="E314" s="738"/>
    </row>
    <row r="315" spans="1:5" ht="18" customHeight="1" x14ac:dyDescent="0.25">
      <c r="A315" s="481" t="s">
        <v>518</v>
      </c>
      <c r="B315" s="2"/>
      <c r="C315" s="2"/>
      <c r="D315" s="2"/>
    </row>
    <row r="316" spans="1:5" ht="24" customHeight="1" x14ac:dyDescent="0.25">
      <c r="A316" s="738" t="s">
        <v>614</v>
      </c>
      <c r="B316" s="738"/>
      <c r="C316" s="738"/>
      <c r="D316" s="738"/>
      <c r="E316" s="738"/>
    </row>
    <row r="317" spans="1:5" s="216" customFormat="1" ht="18" customHeight="1" x14ac:dyDescent="0.25">
      <c r="A317" s="481"/>
      <c r="B317" s="383"/>
      <c r="C317" s="383"/>
      <c r="D317" s="383"/>
    </row>
    <row r="318" spans="1:5" s="216" customFormat="1" ht="24.9" customHeight="1" x14ac:dyDescent="0.25">
      <c r="A318" s="749" t="s">
        <v>615</v>
      </c>
      <c r="B318" s="749"/>
      <c r="C318" s="749"/>
      <c r="D318" s="749"/>
      <c r="E318" s="749"/>
    </row>
    <row r="319" spans="1:5" s="216" customFormat="1" ht="18" customHeight="1" x14ac:dyDescent="0.25">
      <c r="A319" s="481" t="s">
        <v>511</v>
      </c>
      <c r="B319" s="2"/>
      <c r="C319" s="2"/>
      <c r="D319" s="2"/>
    </row>
    <row r="320" spans="1:5" s="216" customFormat="1" ht="24.9" customHeight="1" x14ac:dyDescent="0.25">
      <c r="A320" s="738" t="s">
        <v>616</v>
      </c>
      <c r="B320" s="738"/>
      <c r="C320" s="738"/>
      <c r="D320" s="738"/>
      <c r="E320" s="738"/>
    </row>
    <row r="321" spans="1:5" s="216" customFormat="1" ht="18" customHeight="1" x14ac:dyDescent="0.25">
      <c r="A321" s="481" t="s">
        <v>514</v>
      </c>
      <c r="B321" s="2"/>
      <c r="C321" s="2"/>
      <c r="D321" s="2"/>
    </row>
    <row r="322" spans="1:5" s="216" customFormat="1" ht="24.9" customHeight="1" x14ac:dyDescent="0.25">
      <c r="A322" s="738" t="s">
        <v>614</v>
      </c>
      <c r="B322" s="738"/>
      <c r="C322" s="738"/>
      <c r="D322" s="738"/>
      <c r="E322" s="738"/>
    </row>
    <row r="323" spans="1:5" s="216" customFormat="1" ht="18" customHeight="1" x14ac:dyDescent="0.25">
      <c r="A323" s="481" t="s">
        <v>516</v>
      </c>
      <c r="B323" s="2"/>
      <c r="C323" s="2"/>
      <c r="D323" s="2"/>
    </row>
    <row r="324" spans="1:5" s="216" customFormat="1" ht="40.950000000000003" customHeight="1" x14ac:dyDescent="0.25">
      <c r="A324" s="738" t="s">
        <v>617</v>
      </c>
      <c r="B324" s="738"/>
      <c r="C324" s="738"/>
      <c r="D324" s="738"/>
      <c r="E324" s="738"/>
    </row>
    <row r="325" spans="1:5" s="216" customFormat="1" ht="32.1" customHeight="1" x14ac:dyDescent="0.25">
      <c r="A325" s="749" t="s">
        <v>618</v>
      </c>
      <c r="B325" s="749"/>
      <c r="C325" s="749"/>
      <c r="D325" s="749"/>
      <c r="E325" s="749"/>
    </row>
    <row r="326" spans="1:5" s="216" customFormat="1" ht="32.1" customHeight="1" x14ac:dyDescent="0.25">
      <c r="A326" s="481" t="s">
        <v>619</v>
      </c>
      <c r="B326" s="383"/>
      <c r="C326" s="383"/>
      <c r="D326" s="383"/>
    </row>
    <row r="327" spans="1:5" s="216" customFormat="1" ht="32.1" customHeight="1" x14ac:dyDescent="0.25">
      <c r="A327" s="749" t="s">
        <v>620</v>
      </c>
      <c r="B327" s="749"/>
      <c r="C327" s="749"/>
      <c r="D327" s="749"/>
      <c r="E327" s="749"/>
    </row>
    <row r="328" spans="1:5" s="216" customFormat="1" ht="32.1" customHeight="1" x14ac:dyDescent="0.25">
      <c r="A328" s="738" t="s">
        <v>621</v>
      </c>
      <c r="B328" s="738"/>
      <c r="C328" s="738"/>
      <c r="D328" s="738"/>
      <c r="E328" s="738"/>
    </row>
    <row r="329" spans="1:5" ht="18" customHeight="1" x14ac:dyDescent="0.25">
      <c r="A329" s="756" t="s">
        <v>622</v>
      </c>
      <c r="B329" s="756"/>
      <c r="C329" s="756"/>
      <c r="D329" s="756"/>
      <c r="E329" s="756"/>
    </row>
    <row r="330" spans="1:5" ht="18" customHeight="1" x14ac:dyDescent="0.25">
      <c r="A330" s="749" t="s">
        <v>623</v>
      </c>
      <c r="B330" s="749"/>
      <c r="C330" s="749"/>
      <c r="D330" s="749"/>
      <c r="E330" s="749"/>
    </row>
    <row r="331" spans="1:5" ht="18" customHeight="1" x14ac:dyDescent="0.25">
      <c r="A331" s="495"/>
      <c r="B331" s="495"/>
    </row>
    <row r="332" spans="1:5" ht="18" customHeight="1" x14ac:dyDescent="0.25">
      <c r="A332" s="749" t="s">
        <v>624</v>
      </c>
      <c r="B332" s="749"/>
      <c r="C332" s="749"/>
      <c r="D332" s="749"/>
      <c r="E332" s="749"/>
    </row>
    <row r="333" spans="1:5" s="216" customFormat="1" ht="18" customHeight="1" x14ac:dyDescent="0.25">
      <c r="A333" s="479" t="s">
        <v>420</v>
      </c>
      <c r="B333" s="458"/>
      <c r="C333" s="458"/>
      <c r="D333" s="458"/>
    </row>
    <row r="334" spans="1:5" s="216" customFormat="1" ht="24.9" customHeight="1" x14ac:dyDescent="0.25">
      <c r="A334" s="738" t="s">
        <v>625</v>
      </c>
      <c r="B334" s="738"/>
      <c r="C334" s="738"/>
      <c r="D334" s="738"/>
      <c r="E334" s="738"/>
    </row>
    <row r="335" spans="1:5" s="216" customFormat="1" ht="24.9" customHeight="1" x14ac:dyDescent="0.25">
      <c r="A335" s="738" t="s">
        <v>626</v>
      </c>
      <c r="B335" s="738"/>
      <c r="C335" s="738"/>
      <c r="D335" s="738"/>
      <c r="E335" s="738"/>
    </row>
    <row r="336" spans="1:5" s="216" customFormat="1" ht="18" customHeight="1" x14ac:dyDescent="0.25">
      <c r="A336" s="481" t="s">
        <v>627</v>
      </c>
      <c r="B336" s="2"/>
      <c r="C336" s="2"/>
      <c r="D336" s="2"/>
    </row>
    <row r="337" spans="1:5" s="216" customFormat="1" ht="18" customHeight="1" x14ac:dyDescent="0.25">
      <c r="A337" s="481" t="s">
        <v>628</v>
      </c>
      <c r="B337" s="2"/>
      <c r="C337" s="2"/>
      <c r="D337" s="2"/>
    </row>
    <row r="338" spans="1:5" s="216" customFormat="1" ht="18" customHeight="1" x14ac:dyDescent="0.25">
      <c r="A338" s="481" t="s">
        <v>629</v>
      </c>
      <c r="B338" s="2"/>
      <c r="C338" s="2"/>
      <c r="D338" s="2"/>
    </row>
    <row r="339" spans="1:5" s="216" customFormat="1" ht="18" customHeight="1" thickBot="1" x14ac:dyDescent="0.3">
      <c r="A339" s="494"/>
      <c r="B339" s="458"/>
      <c r="C339" s="458"/>
      <c r="D339" s="458"/>
    </row>
    <row r="340" spans="1:5" s="216" customFormat="1" ht="50.1" customHeight="1" thickBot="1" x14ac:dyDescent="0.3">
      <c r="A340" s="496"/>
      <c r="B340" s="497" t="s">
        <v>246</v>
      </c>
      <c r="C340" s="497" t="s">
        <v>630</v>
      </c>
      <c r="D340" s="497" t="s">
        <v>35</v>
      </c>
      <c r="E340" s="497" t="s">
        <v>36</v>
      </c>
    </row>
    <row r="341" spans="1:5" s="216" customFormat="1" ht="18" customHeight="1" x14ac:dyDescent="0.25">
      <c r="A341" s="498" t="s">
        <v>207</v>
      </c>
      <c r="B341" s="499"/>
      <c r="C341" s="499"/>
      <c r="D341" s="499"/>
      <c r="E341" s="457"/>
    </row>
    <row r="342" spans="1:5" s="216" customFormat="1" ht="18" customHeight="1" x14ac:dyDescent="0.25">
      <c r="A342" s="498" t="s">
        <v>208</v>
      </c>
      <c r="B342" s="499"/>
      <c r="C342" s="499"/>
      <c r="D342" s="499"/>
      <c r="E342" s="457"/>
    </row>
    <row r="343" spans="1:5" s="216" customFormat="1" ht="18" customHeight="1" x14ac:dyDescent="0.25">
      <c r="A343" s="498" t="s">
        <v>631</v>
      </c>
      <c r="B343" s="499"/>
      <c r="C343" s="499"/>
      <c r="D343" s="499"/>
      <c r="E343" s="457"/>
    </row>
    <row r="344" spans="1:5" s="216" customFormat="1" ht="18" customHeight="1" x14ac:dyDescent="0.25">
      <c r="A344" s="498" t="s">
        <v>632</v>
      </c>
      <c r="B344" s="499"/>
      <c r="C344" s="499"/>
      <c r="D344" s="499"/>
      <c r="E344" s="457"/>
    </row>
    <row r="345" spans="1:5" s="216" customFormat="1" ht="18" customHeight="1" x14ac:dyDescent="0.25">
      <c r="A345" s="498" t="s">
        <v>633</v>
      </c>
      <c r="B345" s="499"/>
      <c r="C345" s="499"/>
      <c r="D345" s="499"/>
      <c r="E345" s="457"/>
    </row>
    <row r="346" spans="1:5" s="216" customFormat="1" ht="18" customHeight="1" thickBot="1" x14ac:dyDescent="0.3">
      <c r="A346" s="500" t="s">
        <v>290</v>
      </c>
      <c r="B346" s="501"/>
      <c r="C346" s="501"/>
      <c r="D346" s="501"/>
      <c r="E346" s="456"/>
    </row>
    <row r="347" spans="1:5" s="216" customFormat="1" ht="18" customHeight="1" thickBot="1" x14ac:dyDescent="0.3">
      <c r="A347" s="500" t="s">
        <v>256</v>
      </c>
      <c r="B347" s="501"/>
      <c r="C347" s="501"/>
      <c r="D347" s="501"/>
      <c r="E347" s="456"/>
    </row>
    <row r="348" spans="1:5" s="216" customFormat="1" ht="18" customHeight="1" thickBot="1" x14ac:dyDescent="0.3">
      <c r="A348" s="500" t="s">
        <v>634</v>
      </c>
      <c r="B348" s="501"/>
      <c r="C348" s="501"/>
      <c r="D348" s="501"/>
      <c r="E348" s="456"/>
    </row>
    <row r="349" spans="1:5" s="216" customFormat="1" ht="18" customHeight="1" x14ac:dyDescent="0.25">
      <c r="A349" s="494"/>
      <c r="B349" s="458"/>
      <c r="C349" s="458"/>
      <c r="D349" s="458"/>
    </row>
    <row r="350" spans="1:5" s="216" customFormat="1" ht="18" customHeight="1" x14ac:dyDescent="0.25">
      <c r="A350" s="479" t="s">
        <v>635</v>
      </c>
      <c r="B350" s="2"/>
      <c r="C350" s="2"/>
      <c r="D350" s="2"/>
    </row>
    <row r="351" spans="1:5" s="216" customFormat="1" ht="18" customHeight="1" x14ac:dyDescent="0.25">
      <c r="A351" s="481" t="s">
        <v>636</v>
      </c>
      <c r="B351" s="2"/>
      <c r="C351" s="2"/>
      <c r="D351" s="2"/>
    </row>
    <row r="352" spans="1:5" s="216" customFormat="1" ht="18" customHeight="1" x14ac:dyDescent="0.25">
      <c r="A352" s="481" t="s">
        <v>637</v>
      </c>
      <c r="B352" s="2"/>
      <c r="C352" s="2"/>
      <c r="D352" s="2"/>
    </row>
    <row r="353" spans="1:5" s="216" customFormat="1" ht="18" customHeight="1" x14ac:dyDescent="0.25">
      <c r="A353" s="481" t="s">
        <v>638</v>
      </c>
      <c r="B353" s="2"/>
      <c r="C353" s="2"/>
      <c r="D353" s="2"/>
    </row>
    <row r="354" spans="1:5" s="216" customFormat="1" ht="18" customHeight="1" thickBot="1" x14ac:dyDescent="0.3">
      <c r="A354" s="494"/>
      <c r="B354" s="458"/>
      <c r="C354" s="458"/>
      <c r="D354" s="458"/>
    </row>
    <row r="355" spans="1:5" s="216" customFormat="1" ht="50.1" customHeight="1" thickBot="1" x14ac:dyDescent="0.3">
      <c r="A355" s="496"/>
      <c r="B355" s="497" t="s">
        <v>246</v>
      </c>
      <c r="C355" s="497" t="s">
        <v>630</v>
      </c>
      <c r="D355" s="497" t="s">
        <v>35</v>
      </c>
      <c r="E355" s="497" t="s">
        <v>36</v>
      </c>
    </row>
    <row r="356" spans="1:5" s="216" customFormat="1" ht="18" customHeight="1" x14ac:dyDescent="0.25">
      <c r="A356" s="498" t="s">
        <v>207</v>
      </c>
      <c r="B356" s="499"/>
      <c r="C356" s="499"/>
      <c r="D356" s="499"/>
      <c r="E356" s="457"/>
    </row>
    <row r="357" spans="1:5" s="216" customFormat="1" ht="18" customHeight="1" x14ac:dyDescent="0.25">
      <c r="A357" s="498" t="s">
        <v>208</v>
      </c>
      <c r="B357" s="499"/>
      <c r="C357" s="499"/>
      <c r="D357" s="499"/>
      <c r="E357" s="457"/>
    </row>
    <row r="358" spans="1:5" s="216" customFormat="1" ht="18" customHeight="1" x14ac:dyDescent="0.25">
      <c r="A358" s="498" t="s">
        <v>631</v>
      </c>
      <c r="B358" s="499"/>
      <c r="C358" s="499"/>
      <c r="D358" s="499"/>
      <c r="E358" s="457"/>
    </row>
    <row r="359" spans="1:5" s="216" customFormat="1" ht="18" customHeight="1" x14ac:dyDescent="0.25">
      <c r="A359" s="498" t="s">
        <v>632</v>
      </c>
      <c r="B359" s="499"/>
      <c r="C359" s="499"/>
      <c r="D359" s="499"/>
      <c r="E359" s="457"/>
    </row>
    <row r="360" spans="1:5" s="216" customFormat="1" ht="18" customHeight="1" x14ac:dyDescent="0.25">
      <c r="A360" s="498" t="s">
        <v>633</v>
      </c>
      <c r="B360" s="499"/>
      <c r="C360" s="499"/>
      <c r="D360" s="499"/>
      <c r="E360" s="457"/>
    </row>
    <row r="361" spans="1:5" s="216" customFormat="1" ht="18" customHeight="1" thickBot="1" x14ac:dyDescent="0.3">
      <c r="A361" s="500" t="s">
        <v>290</v>
      </c>
      <c r="B361" s="501"/>
      <c r="C361" s="501"/>
      <c r="D361" s="501"/>
      <c r="E361" s="456"/>
    </row>
    <row r="362" spans="1:5" s="216" customFormat="1" ht="18" customHeight="1" thickBot="1" x14ac:dyDescent="0.3">
      <c r="A362" s="500" t="s">
        <v>256</v>
      </c>
      <c r="B362" s="501"/>
      <c r="C362" s="501"/>
      <c r="D362" s="501"/>
      <c r="E362" s="456"/>
    </row>
    <row r="363" spans="1:5" s="216" customFormat="1" ht="18" customHeight="1" thickBot="1" x14ac:dyDescent="0.3">
      <c r="A363" s="500" t="s">
        <v>634</v>
      </c>
      <c r="B363" s="501"/>
      <c r="C363" s="501"/>
      <c r="D363" s="501"/>
      <c r="E363" s="456"/>
    </row>
    <row r="364" spans="1:5" s="216" customFormat="1" ht="18" customHeight="1" x14ac:dyDescent="0.25">
      <c r="A364" s="494"/>
      <c r="B364" s="458"/>
      <c r="C364" s="458"/>
      <c r="D364" s="458"/>
    </row>
    <row r="365" spans="1:5" ht="18" customHeight="1" x14ac:dyDescent="0.25">
      <c r="A365" s="494" t="s">
        <v>639</v>
      </c>
      <c r="B365" s="2"/>
      <c r="C365" s="2"/>
      <c r="D365" s="2"/>
    </row>
    <row r="366" spans="1:5" ht="12.75" customHeight="1" thickBot="1" x14ac:dyDescent="0.3">
      <c r="A366" s="536" t="s">
        <v>640</v>
      </c>
      <c r="B366" s="2"/>
      <c r="C366" s="2"/>
      <c r="D366" s="2"/>
    </row>
    <row r="367" spans="1:5" ht="18.75" customHeight="1" thickBot="1" x14ac:dyDescent="0.3">
      <c r="A367" s="502" t="s">
        <v>641</v>
      </c>
      <c r="B367" s="503"/>
      <c r="C367" s="503" t="s">
        <v>642</v>
      </c>
      <c r="D367" s="503" t="s">
        <v>643</v>
      </c>
    </row>
    <row r="368" spans="1:5" ht="18" customHeight="1" x14ac:dyDescent="0.25">
      <c r="A368" s="504"/>
      <c r="B368" s="505"/>
      <c r="C368" s="505"/>
      <c r="D368" s="505"/>
    </row>
    <row r="369" spans="1:5" ht="18" customHeight="1" x14ac:dyDescent="0.25">
      <c r="A369" s="504"/>
      <c r="B369" s="505"/>
      <c r="C369" s="505"/>
      <c r="D369" s="505"/>
    </row>
    <row r="370" spans="1:5" ht="18" customHeight="1" x14ac:dyDescent="0.25">
      <c r="A370" s="504"/>
      <c r="B370" s="505"/>
      <c r="C370" s="505"/>
      <c r="D370" s="505"/>
    </row>
    <row r="371" spans="1:5" ht="18.75" customHeight="1" thickBot="1" x14ac:dyDescent="0.3">
      <c r="A371" s="506"/>
      <c r="B371" s="507"/>
      <c r="C371" s="507"/>
      <c r="D371" s="507"/>
    </row>
    <row r="372" spans="1:5" ht="18" customHeight="1" thickBot="1" x14ac:dyDescent="0.3">
      <c r="A372" s="495" t="s">
        <v>644</v>
      </c>
      <c r="B372" s="495"/>
    </row>
    <row r="373" spans="1:5" ht="18" customHeight="1" thickBot="1" x14ac:dyDescent="0.3">
      <c r="A373" s="736" t="s">
        <v>645</v>
      </c>
      <c r="B373" s="508"/>
      <c r="C373" s="736" t="s">
        <v>646</v>
      </c>
      <c r="D373" s="736" t="s">
        <v>647</v>
      </c>
    </row>
    <row r="374" spans="1:5" ht="18.75" customHeight="1" thickBot="1" x14ac:dyDescent="0.3">
      <c r="A374" s="669"/>
      <c r="B374" s="509"/>
      <c r="C374" s="669"/>
      <c r="D374" s="669"/>
    </row>
    <row r="375" spans="1:5" ht="18" customHeight="1" x14ac:dyDescent="0.25">
      <c r="A375" s="504"/>
      <c r="B375" s="505"/>
      <c r="C375" s="505"/>
      <c r="D375" s="505"/>
    </row>
    <row r="376" spans="1:5" ht="18" customHeight="1" x14ac:dyDescent="0.25">
      <c r="A376" s="504"/>
      <c r="B376" s="505"/>
      <c r="C376" s="505"/>
      <c r="D376" s="505"/>
    </row>
    <row r="377" spans="1:5" ht="18" customHeight="1" x14ac:dyDescent="0.25">
      <c r="A377" s="504"/>
      <c r="B377" s="505"/>
      <c r="C377" s="505"/>
      <c r="D377" s="505"/>
    </row>
    <row r="378" spans="1:5" ht="18.75" customHeight="1" thickBot="1" x14ac:dyDescent="0.3">
      <c r="A378" s="506"/>
      <c r="B378" s="507"/>
      <c r="C378" s="507"/>
      <c r="D378" s="507"/>
    </row>
    <row r="379" spans="1:5" ht="18" customHeight="1" x14ac:dyDescent="0.25">
      <c r="A379" s="495"/>
      <c r="B379" s="495"/>
    </row>
    <row r="380" spans="1:5" ht="20.25" customHeight="1" x14ac:dyDescent="0.25">
      <c r="A380" s="521" t="s">
        <v>648</v>
      </c>
      <c r="B380" s="2"/>
      <c r="C380" s="2"/>
      <c r="D380" s="2"/>
    </row>
    <row r="381" spans="1:5" ht="28.95" customHeight="1" x14ac:dyDescent="0.25">
      <c r="A381" s="758" t="s">
        <v>649</v>
      </c>
      <c r="B381" s="758"/>
      <c r="C381" s="758"/>
      <c r="D381" s="758"/>
      <c r="E381" s="758"/>
    </row>
    <row r="382" spans="1:5" ht="21" customHeight="1" thickBot="1" x14ac:dyDescent="0.3">
      <c r="A382" s="579"/>
      <c r="B382" s="570"/>
      <c r="C382" s="570"/>
      <c r="D382" s="570"/>
    </row>
    <row r="383" spans="1:5" ht="21" customHeight="1" thickBot="1" x14ac:dyDescent="0.3">
      <c r="A383" s="510"/>
      <c r="B383" s="511" t="s">
        <v>210</v>
      </c>
      <c r="C383" s="732" t="s">
        <v>650</v>
      </c>
      <c r="D383" s="631"/>
    </row>
    <row r="384" spans="1:5" ht="21" customHeight="1" thickBot="1" x14ac:dyDescent="0.3">
      <c r="A384" s="510"/>
      <c r="B384" s="512"/>
      <c r="C384" s="513" t="s">
        <v>35</v>
      </c>
      <c r="D384" s="514" t="s">
        <v>36</v>
      </c>
    </row>
    <row r="385" spans="1:4" ht="20.25" customHeight="1" x14ac:dyDescent="0.25">
      <c r="A385" s="491"/>
      <c r="B385" s="515" t="s">
        <v>651</v>
      </c>
      <c r="C385" s="516"/>
      <c r="D385" s="516"/>
    </row>
    <row r="386" spans="1:4" ht="25.95" customHeight="1" x14ac:dyDescent="0.25">
      <c r="A386" s="491"/>
      <c r="B386" s="515" t="s">
        <v>652</v>
      </c>
      <c r="C386" s="516"/>
      <c r="D386" s="516"/>
    </row>
    <row r="387" spans="1:4" ht="25.95" customHeight="1" thickBot="1" x14ac:dyDescent="0.3">
      <c r="A387" s="491"/>
      <c r="B387" s="517" t="s">
        <v>653</v>
      </c>
      <c r="C387" s="518"/>
      <c r="D387" s="519"/>
    </row>
    <row r="388" spans="1:4" s="216" customFormat="1" ht="21" customHeight="1" thickBot="1" x14ac:dyDescent="0.3">
      <c r="A388" s="491"/>
      <c r="B388" s="491"/>
      <c r="C388" s="521"/>
      <c r="D388" s="521"/>
    </row>
    <row r="389" spans="1:4" s="216" customFormat="1" ht="24" customHeight="1" thickBot="1" x14ac:dyDescent="0.3">
      <c r="A389" s="491"/>
      <c r="B389" s="511" t="s">
        <v>210</v>
      </c>
      <c r="C389" s="732" t="s">
        <v>654</v>
      </c>
      <c r="D389" s="631"/>
    </row>
    <row r="390" spans="1:4" s="216" customFormat="1" ht="20.25" customHeight="1" thickBot="1" x14ac:dyDescent="0.3">
      <c r="A390" s="491"/>
      <c r="B390" s="512"/>
      <c r="C390" s="513" t="s">
        <v>35</v>
      </c>
      <c r="D390" s="514" t="s">
        <v>36</v>
      </c>
    </row>
    <row r="391" spans="1:4" s="216" customFormat="1" ht="20.25" customHeight="1" x14ac:dyDescent="0.25">
      <c r="A391" s="491"/>
      <c r="B391" s="515" t="s">
        <v>651</v>
      </c>
      <c r="C391" s="516"/>
      <c r="D391" s="516"/>
    </row>
    <row r="392" spans="1:4" s="216" customFormat="1" ht="42" customHeight="1" x14ac:dyDescent="0.25">
      <c r="A392" s="491"/>
      <c r="B392" s="515" t="s">
        <v>652</v>
      </c>
      <c r="C392" s="516"/>
      <c r="D392" s="516"/>
    </row>
    <row r="393" spans="1:4" s="216" customFormat="1" ht="31.2" customHeight="1" thickBot="1" x14ac:dyDescent="0.3">
      <c r="A393" s="491"/>
      <c r="B393" s="517" t="s">
        <v>653</v>
      </c>
      <c r="C393" s="518"/>
      <c r="D393" s="519"/>
    </row>
    <row r="394" spans="1:4" ht="17.25" customHeight="1" x14ac:dyDescent="0.25">
      <c r="A394" s="520"/>
      <c r="B394" s="520"/>
      <c r="C394" s="520"/>
      <c r="D394" s="520"/>
    </row>
    <row r="395" spans="1:4" ht="20.25" customHeight="1" x14ac:dyDescent="0.25">
      <c r="A395" s="759" t="s">
        <v>655</v>
      </c>
      <c r="B395" s="760"/>
      <c r="C395" s="760"/>
      <c r="D395" s="761"/>
    </row>
    <row r="396" spans="1:4" s="216" customFormat="1" ht="20.25" customHeight="1" x14ac:dyDescent="0.25">
      <c r="A396" s="486"/>
      <c r="B396" s="487"/>
      <c r="C396" s="488" t="s">
        <v>35</v>
      </c>
      <c r="D396" s="489" t="s">
        <v>36</v>
      </c>
    </row>
    <row r="397" spans="1:4" s="216" customFormat="1" ht="20.25" customHeight="1" x14ac:dyDescent="0.25">
      <c r="A397" s="486"/>
      <c r="B397" s="487"/>
      <c r="C397" s="490"/>
      <c r="D397" s="490"/>
    </row>
    <row r="398" spans="1:4" ht="20.25" customHeight="1" thickBot="1" x14ac:dyDescent="0.3">
      <c r="A398" s="758" t="s">
        <v>656</v>
      </c>
      <c r="B398" s="758"/>
      <c r="C398" s="758"/>
      <c r="D398" s="758"/>
    </row>
    <row r="399" spans="1:4" ht="21" customHeight="1" thickBot="1" x14ac:dyDescent="0.3">
      <c r="A399" s="522"/>
      <c r="B399" s="523"/>
      <c r="C399" s="514" t="s">
        <v>35</v>
      </c>
      <c r="D399" s="514" t="s">
        <v>36</v>
      </c>
    </row>
    <row r="400" spans="1:4" ht="20.25" customHeight="1" x14ac:dyDescent="0.25">
      <c r="A400" s="524" t="s">
        <v>657</v>
      </c>
      <c r="B400" s="525"/>
      <c r="C400" s="516"/>
      <c r="D400" s="516"/>
    </row>
    <row r="401" spans="1:4" ht="20.25" customHeight="1" x14ac:dyDescent="0.25">
      <c r="A401" s="524" t="s">
        <v>658</v>
      </c>
      <c r="B401" s="525"/>
      <c r="C401" s="516"/>
      <c r="D401" s="516"/>
    </row>
    <row r="402" spans="1:4" ht="20.25" customHeight="1" x14ac:dyDescent="0.25">
      <c r="A402" s="524" t="s">
        <v>659</v>
      </c>
      <c r="B402" s="525"/>
      <c r="C402" s="516"/>
      <c r="D402" s="516"/>
    </row>
    <row r="403" spans="1:4" ht="20.25" customHeight="1" x14ac:dyDescent="0.25">
      <c r="A403" s="524" t="s">
        <v>660</v>
      </c>
      <c r="B403" s="525"/>
      <c r="C403" s="516"/>
      <c r="D403" s="516"/>
    </row>
    <row r="404" spans="1:4" ht="21" customHeight="1" thickBot="1" x14ac:dyDescent="0.3">
      <c r="A404" s="526"/>
      <c r="B404" s="527"/>
      <c r="C404" s="518"/>
      <c r="D404" s="518"/>
    </row>
    <row r="405" spans="1:4" s="216" customFormat="1" ht="21" customHeight="1" x14ac:dyDescent="0.25">
      <c r="A405" s="491"/>
      <c r="B405" s="491"/>
      <c r="C405" s="521"/>
      <c r="D405" s="521"/>
    </row>
    <row r="406" spans="1:4" ht="20.25" customHeight="1" thickBot="1" x14ac:dyDescent="0.3">
      <c r="A406" s="758" t="s">
        <v>661</v>
      </c>
      <c r="B406" s="758"/>
      <c r="C406" s="758"/>
      <c r="D406" s="758"/>
    </row>
    <row r="407" spans="1:4" ht="21" customHeight="1" thickBot="1" x14ac:dyDescent="0.3">
      <c r="A407" s="528"/>
      <c r="B407" s="528"/>
      <c r="C407" s="514" t="s">
        <v>35</v>
      </c>
      <c r="D407" s="514" t="s">
        <v>36</v>
      </c>
    </row>
    <row r="408" spans="1:4" ht="20.25" customHeight="1" x14ac:dyDescent="0.25">
      <c r="A408" s="524" t="s">
        <v>662</v>
      </c>
      <c r="B408" s="525"/>
      <c r="C408" s="516"/>
      <c r="D408" s="516"/>
    </row>
    <row r="409" spans="1:4" ht="20.25" customHeight="1" x14ac:dyDescent="0.25">
      <c r="A409" s="524" t="s">
        <v>663</v>
      </c>
      <c r="B409" s="525"/>
      <c r="C409" s="516"/>
      <c r="D409" s="516"/>
    </row>
    <row r="410" spans="1:4" ht="20.25" customHeight="1" x14ac:dyDescent="0.25">
      <c r="A410" s="524" t="s">
        <v>654</v>
      </c>
      <c r="B410" s="525"/>
      <c r="C410" s="516"/>
      <c r="D410" s="516"/>
    </row>
    <row r="411" spans="1:4" ht="20.25" customHeight="1" x14ac:dyDescent="0.25">
      <c r="A411" s="524" t="s">
        <v>659</v>
      </c>
      <c r="B411" s="525"/>
      <c r="C411" s="516"/>
      <c r="D411" s="516"/>
    </row>
    <row r="412" spans="1:4" ht="20.25" customHeight="1" x14ac:dyDescent="0.25">
      <c r="A412" s="524" t="s">
        <v>664</v>
      </c>
      <c r="B412" s="525"/>
      <c r="C412" s="516"/>
      <c r="D412" s="516"/>
    </row>
    <row r="413" spans="1:4" ht="40.5" customHeight="1" x14ac:dyDescent="0.25">
      <c r="A413" s="524" t="s">
        <v>665</v>
      </c>
      <c r="B413" s="525"/>
      <c r="C413" s="516"/>
      <c r="D413" s="516"/>
    </row>
    <row r="414" spans="1:4" ht="20.25" customHeight="1" x14ac:dyDescent="0.25">
      <c r="A414" s="524" t="s">
        <v>666</v>
      </c>
      <c r="B414" s="525"/>
      <c r="C414" s="516"/>
      <c r="D414" s="516"/>
    </row>
    <row r="415" spans="1:4" ht="40.5" customHeight="1" x14ac:dyDescent="0.25">
      <c r="A415" s="524" t="s">
        <v>667</v>
      </c>
      <c r="B415" s="525"/>
      <c r="C415" s="516"/>
      <c r="D415" s="516"/>
    </row>
    <row r="416" spans="1:4" ht="21" customHeight="1" thickBot="1" x14ac:dyDescent="0.3">
      <c r="A416" s="526"/>
      <c r="B416" s="527"/>
      <c r="C416" s="518"/>
      <c r="D416" s="518"/>
    </row>
    <row r="417" spans="1:5" s="216" customFormat="1" ht="21" customHeight="1" x14ac:dyDescent="0.25">
      <c r="A417" s="491"/>
      <c r="B417" s="491"/>
      <c r="C417" s="521"/>
      <c r="D417" s="521"/>
    </row>
    <row r="418" spans="1:5" ht="25.2" customHeight="1" x14ac:dyDescent="0.25">
      <c r="A418" s="762" t="s">
        <v>668</v>
      </c>
      <c r="B418" s="762"/>
      <c r="C418" s="762"/>
      <c r="D418" s="762"/>
    </row>
    <row r="419" spans="1:5" ht="21" customHeight="1" x14ac:dyDescent="0.25">
      <c r="A419" s="491"/>
      <c r="B419" s="2"/>
      <c r="C419" s="2"/>
      <c r="D419" s="2"/>
    </row>
    <row r="420" spans="1:5" ht="20.25" customHeight="1" thickBot="1" x14ac:dyDescent="0.3">
      <c r="A420" s="745" t="s">
        <v>669</v>
      </c>
      <c r="B420" s="745"/>
      <c r="C420" s="745"/>
      <c r="D420" s="745"/>
    </row>
    <row r="421" spans="1:5" ht="21" customHeight="1" thickBot="1" x14ac:dyDescent="0.3">
      <c r="A421" s="486"/>
      <c r="B421" s="529"/>
      <c r="C421" s="514" t="s">
        <v>35</v>
      </c>
      <c r="D421" s="514" t="s">
        <v>36</v>
      </c>
    </row>
    <row r="422" spans="1:5" ht="20.25" customHeight="1" x14ac:dyDescent="0.25">
      <c r="A422" s="524" t="s">
        <v>670</v>
      </c>
      <c r="B422" s="2"/>
      <c r="C422" s="2"/>
      <c r="D422" s="3"/>
    </row>
    <row r="423" spans="1:5" ht="20.25" customHeight="1" x14ac:dyDescent="0.25">
      <c r="A423" s="524" t="s">
        <v>671</v>
      </c>
      <c r="B423" s="2"/>
      <c r="C423" s="2"/>
      <c r="D423" s="3"/>
    </row>
    <row r="424" spans="1:5" ht="21" customHeight="1" thickBot="1" x14ac:dyDescent="0.3">
      <c r="A424" s="526" t="s">
        <v>672</v>
      </c>
      <c r="B424" s="570"/>
      <c r="C424" s="570"/>
      <c r="D424" s="571"/>
    </row>
    <row r="425" spans="1:5" ht="30" customHeight="1" x14ac:dyDescent="0.25">
      <c r="A425" s="574" t="s">
        <v>673</v>
      </c>
      <c r="B425" s="2"/>
      <c r="C425" s="2"/>
      <c r="D425" s="2"/>
    </row>
    <row r="426" spans="1:5" ht="20.100000000000001" customHeight="1" x14ac:dyDescent="0.25">
      <c r="A426" s="575" t="s">
        <v>674</v>
      </c>
      <c r="B426" s="2"/>
      <c r="C426" s="2"/>
      <c r="D426" s="2"/>
    </row>
    <row r="427" spans="1:5" ht="20.100000000000001" customHeight="1" x14ac:dyDescent="0.25">
      <c r="A427" s="753" t="s">
        <v>675</v>
      </c>
      <c r="B427" s="753"/>
      <c r="C427" s="753"/>
      <c r="D427" s="753"/>
      <c r="E427" s="753"/>
    </row>
    <row r="428" spans="1:5" ht="20.100000000000001" customHeight="1" x14ac:dyDescent="0.25">
      <c r="A428" s="575" t="s">
        <v>676</v>
      </c>
      <c r="B428" s="2"/>
      <c r="C428" s="2"/>
      <c r="D428" s="2"/>
    </row>
    <row r="429" spans="1:5" ht="18.75" customHeight="1" thickBot="1" x14ac:dyDescent="0.3">
      <c r="A429" s="530"/>
      <c r="B429" s="530"/>
    </row>
    <row r="430" spans="1:5" ht="18.75" customHeight="1" thickBot="1" x14ac:dyDescent="0.3">
      <c r="A430" s="531"/>
      <c r="B430" s="532" t="s">
        <v>35</v>
      </c>
      <c r="C430" s="533" t="s">
        <v>36</v>
      </c>
      <c r="D430" s="534"/>
    </row>
    <row r="431" spans="1:5" ht="36" customHeight="1" x14ac:dyDescent="0.25">
      <c r="A431" s="535" t="s">
        <v>677</v>
      </c>
      <c r="B431" s="536"/>
      <c r="C431" s="537"/>
      <c r="D431" s="536"/>
    </row>
    <row r="432" spans="1:5" ht="36" customHeight="1" x14ac:dyDescent="0.25">
      <c r="A432" s="535" t="s">
        <v>678</v>
      </c>
      <c r="B432" s="536"/>
      <c r="C432" s="537"/>
      <c r="D432" s="536"/>
    </row>
    <row r="433" spans="1:5" ht="18" customHeight="1" x14ac:dyDescent="0.25">
      <c r="A433" s="538" t="s">
        <v>679</v>
      </c>
      <c r="B433" s="536"/>
      <c r="C433" s="740"/>
      <c r="D433" s="739"/>
    </row>
    <row r="434" spans="1:5" ht="18.75" customHeight="1" x14ac:dyDescent="0.25">
      <c r="A434" s="539" t="s">
        <v>680</v>
      </c>
      <c r="B434" s="540"/>
      <c r="C434" s="717"/>
      <c r="D434" s="622"/>
    </row>
    <row r="435" spans="1:5" ht="36.75" customHeight="1" x14ac:dyDescent="0.25">
      <c r="A435" s="539" t="s">
        <v>681</v>
      </c>
      <c r="B435" s="540"/>
      <c r="C435" s="717"/>
      <c r="D435" s="622"/>
    </row>
    <row r="436" spans="1:5" ht="18.75" customHeight="1" x14ac:dyDescent="0.25">
      <c r="A436" s="541" t="s">
        <v>682</v>
      </c>
      <c r="B436" s="540"/>
      <c r="C436" s="717"/>
      <c r="D436" s="622"/>
    </row>
    <row r="437" spans="1:5" ht="50.1" customHeight="1" x14ac:dyDescent="0.25">
      <c r="A437" s="535" t="s">
        <v>683</v>
      </c>
      <c r="B437" s="536"/>
      <c r="C437" s="537"/>
      <c r="D437" s="536"/>
    </row>
    <row r="438" spans="1:5" ht="50.1" customHeight="1" x14ac:dyDescent="0.25">
      <c r="A438" s="538" t="s">
        <v>684</v>
      </c>
      <c r="B438" s="536"/>
      <c r="C438" s="537"/>
      <c r="D438" s="536"/>
    </row>
    <row r="439" spans="1:5" ht="50.1" customHeight="1" x14ac:dyDescent="0.25">
      <c r="A439" s="535" t="s">
        <v>685</v>
      </c>
      <c r="B439" s="542"/>
      <c r="C439" s="542"/>
      <c r="D439" s="536"/>
    </row>
    <row r="440" spans="1:5" s="216" customFormat="1" ht="15" customHeight="1" x14ac:dyDescent="0.25">
      <c r="A440" s="536"/>
      <c r="B440" s="536"/>
      <c r="C440" s="536"/>
      <c r="D440" s="536"/>
    </row>
    <row r="441" spans="1:5" ht="12.75" customHeight="1" x14ac:dyDescent="0.25">
      <c r="A441" s="741" t="s">
        <v>686</v>
      </c>
      <c r="B441" s="741"/>
      <c r="C441" s="741"/>
      <c r="D441" s="741"/>
      <c r="E441" s="741"/>
    </row>
    <row r="442" spans="1:5" ht="25.5" customHeight="1" x14ac:dyDescent="0.25">
      <c r="A442" s="741" t="s">
        <v>687</v>
      </c>
      <c r="B442" s="741"/>
      <c r="C442" s="741"/>
      <c r="D442" s="741"/>
      <c r="E442" s="741"/>
    </row>
    <row r="443" spans="1:5" s="216" customFormat="1" ht="25.5" customHeight="1" x14ac:dyDescent="0.25">
      <c r="A443" s="482"/>
      <c r="B443" s="482"/>
      <c r="C443" s="482"/>
      <c r="D443" s="482"/>
      <c r="E443" s="482"/>
    </row>
    <row r="444" spans="1:5" ht="18" customHeight="1" x14ac:dyDescent="0.25">
      <c r="A444" s="494" t="s">
        <v>688</v>
      </c>
      <c r="B444" s="2"/>
      <c r="C444" s="2"/>
      <c r="D444" s="2"/>
    </row>
    <row r="445" spans="1:5" ht="53.25" customHeight="1" x14ac:dyDescent="0.25">
      <c r="A445" s="738" t="s">
        <v>689</v>
      </c>
      <c r="B445" s="738"/>
      <c r="C445" s="738"/>
      <c r="D445" s="738"/>
      <c r="E445" s="738"/>
    </row>
    <row r="446" spans="1:5" ht="18" customHeight="1" x14ac:dyDescent="0.25">
      <c r="A446" s="494" t="s">
        <v>690</v>
      </c>
      <c r="B446" s="2"/>
      <c r="C446" s="2"/>
      <c r="D446" s="2"/>
    </row>
    <row r="447" spans="1:5" s="216" customFormat="1" ht="30" customHeight="1" x14ac:dyDescent="0.25">
      <c r="A447" s="738" t="s">
        <v>691</v>
      </c>
      <c r="B447" s="738"/>
      <c r="C447" s="738"/>
      <c r="D447" s="738"/>
      <c r="E447" s="738"/>
    </row>
    <row r="448" spans="1:5" ht="35.4" customHeight="1" x14ac:dyDescent="0.25">
      <c r="A448" s="738" t="s">
        <v>692</v>
      </c>
      <c r="B448" s="738"/>
      <c r="C448" s="738"/>
      <c r="D448" s="738"/>
      <c r="E448" s="738"/>
    </row>
    <row r="449" spans="1:6" s="216" customFormat="1" ht="35.4" customHeight="1" x14ac:dyDescent="0.25">
      <c r="A449" s="738" t="s">
        <v>693</v>
      </c>
      <c r="B449" s="738"/>
      <c r="C449" s="738"/>
      <c r="D449" s="738"/>
      <c r="E449" s="738"/>
    </row>
    <row r="450" spans="1:6" s="216" customFormat="1" ht="35.4" customHeight="1" x14ac:dyDescent="0.25">
      <c r="A450" s="738" t="s">
        <v>694</v>
      </c>
      <c r="B450" s="738"/>
      <c r="C450" s="738"/>
      <c r="D450" s="738"/>
      <c r="E450" s="738"/>
    </row>
    <row r="451" spans="1:6" ht="23.4" customHeight="1" x14ac:dyDescent="0.25">
      <c r="A451" s="482" t="s">
        <v>695</v>
      </c>
      <c r="B451" s="2"/>
      <c r="C451" s="2"/>
      <c r="D451" s="2"/>
      <c r="E451" s="216"/>
    </row>
    <row r="452" spans="1:6" ht="32.4" customHeight="1" x14ac:dyDescent="0.25">
      <c r="A452" s="741" t="s">
        <v>696</v>
      </c>
      <c r="B452" s="741"/>
      <c r="C452" s="741"/>
      <c r="D452" s="741"/>
      <c r="E452" s="741"/>
    </row>
    <row r="453" spans="1:6" s="216" customFormat="1" ht="20.100000000000001" customHeight="1" x14ac:dyDescent="0.25">
      <c r="A453" s="481" t="s">
        <v>511</v>
      </c>
      <c r="B453" s="2"/>
      <c r="C453" s="2"/>
      <c r="D453" s="2"/>
    </row>
    <row r="454" spans="1:6" ht="23.4" customHeight="1" x14ac:dyDescent="0.25">
      <c r="A454" s="741" t="s">
        <v>697</v>
      </c>
      <c r="B454" s="741"/>
      <c r="C454" s="741"/>
      <c r="D454" s="741"/>
      <c r="E454" s="741"/>
    </row>
    <row r="455" spans="1:6" s="216" customFormat="1" ht="23.4" customHeight="1" x14ac:dyDescent="0.25">
      <c r="A455" s="481" t="s">
        <v>514</v>
      </c>
      <c r="B455" s="2"/>
      <c r="C455" s="2"/>
      <c r="D455" s="2"/>
    </row>
    <row r="456" spans="1:6" ht="44.4" customHeight="1" x14ac:dyDescent="0.25">
      <c r="A456" s="741" t="s">
        <v>698</v>
      </c>
      <c r="B456" s="741"/>
      <c r="C456" s="741"/>
      <c r="D456" s="741"/>
      <c r="E456" s="741"/>
      <c r="F456" s="216"/>
    </row>
    <row r="457" spans="1:6" ht="27.6" customHeight="1" x14ac:dyDescent="0.25">
      <c r="A457" s="482" t="s">
        <v>699</v>
      </c>
      <c r="B457" s="2"/>
      <c r="C457" s="2"/>
      <c r="D457" s="2"/>
      <c r="E457" s="216"/>
      <c r="F457" s="216"/>
    </row>
    <row r="458" spans="1:6" s="216" customFormat="1" ht="27.6" customHeight="1" thickBot="1" x14ac:dyDescent="0.3">
      <c r="A458" s="492"/>
      <c r="B458" s="492"/>
      <c r="C458" s="492"/>
      <c r="D458" s="492"/>
    </row>
    <row r="459" spans="1:6" ht="34.200000000000003" customHeight="1" thickBot="1" x14ac:dyDescent="0.3">
      <c r="A459" s="543" t="s">
        <v>182</v>
      </c>
      <c r="B459" s="502" t="s">
        <v>700</v>
      </c>
      <c r="C459" s="502" t="s">
        <v>700</v>
      </c>
      <c r="D459" s="565"/>
      <c r="E459" s="216"/>
      <c r="F459" s="216"/>
    </row>
    <row r="460" spans="1:6" ht="33.6" customHeight="1" thickBot="1" x14ac:dyDescent="0.3">
      <c r="A460" s="544"/>
      <c r="B460" s="545" t="s">
        <v>35</v>
      </c>
      <c r="C460" s="545" t="s">
        <v>36</v>
      </c>
      <c r="D460" s="566"/>
      <c r="E460" s="216"/>
      <c r="F460" s="216"/>
    </row>
    <row r="461" spans="1:6" ht="43.95" customHeight="1" x14ac:dyDescent="0.25">
      <c r="A461" s="504" t="s">
        <v>701</v>
      </c>
      <c r="B461" s="505"/>
      <c r="C461" s="505"/>
      <c r="D461" s="566"/>
      <c r="E461" s="216"/>
      <c r="F461" s="216"/>
    </row>
    <row r="462" spans="1:6" ht="30" customHeight="1" x14ac:dyDescent="0.25">
      <c r="A462" s="504"/>
      <c r="B462" s="505"/>
      <c r="C462" s="505"/>
      <c r="D462" s="566"/>
      <c r="E462" s="216"/>
      <c r="F462" s="216"/>
    </row>
    <row r="463" spans="1:6" ht="43.95" customHeight="1" thickBot="1" x14ac:dyDescent="0.3">
      <c r="A463" s="506" t="s">
        <v>702</v>
      </c>
      <c r="B463" s="507"/>
      <c r="C463" s="507"/>
      <c r="D463" s="566"/>
      <c r="E463" s="216"/>
      <c r="F463" s="216"/>
    </row>
    <row r="464" spans="1:6" s="422" customFormat="1" ht="28.95" customHeight="1" x14ac:dyDescent="0.25">
      <c r="A464" s="546" t="s">
        <v>903</v>
      </c>
    </row>
    <row r="465" spans="1:5" s="422" customFormat="1" ht="28.95" customHeight="1" thickBot="1" x14ac:dyDescent="0.3">
      <c r="A465" s="733" t="s">
        <v>902</v>
      </c>
      <c r="B465" s="733"/>
      <c r="C465" s="733"/>
      <c r="D465" s="733"/>
      <c r="E465" s="733"/>
    </row>
    <row r="466" spans="1:5" s="422" customFormat="1" ht="28.95" customHeight="1" thickBot="1" x14ac:dyDescent="0.3">
      <c r="A466" s="535"/>
      <c r="B466" s="503" t="s">
        <v>206</v>
      </c>
      <c r="C466" s="503" t="s">
        <v>234</v>
      </c>
      <c r="D466" s="546"/>
    </row>
    <row r="467" spans="1:5" s="422" customFormat="1" ht="20.100000000000001" customHeight="1" x14ac:dyDescent="0.25">
      <c r="A467" s="504" t="s">
        <v>703</v>
      </c>
      <c r="B467" s="505"/>
      <c r="C467" s="505"/>
      <c r="D467" s="546"/>
    </row>
    <row r="468" spans="1:5" s="422" customFormat="1" ht="20.100000000000001" customHeight="1" thickBot="1" x14ac:dyDescent="0.3">
      <c r="A468" s="504" t="s">
        <v>704</v>
      </c>
      <c r="B468" s="507"/>
      <c r="C468" s="507"/>
      <c r="D468" s="546"/>
    </row>
    <row r="469" spans="1:5" s="422" customFormat="1" ht="20.100000000000001" customHeight="1" thickBot="1" x14ac:dyDescent="0.3">
      <c r="A469" s="535" t="s">
        <v>705</v>
      </c>
      <c r="B469" s="507"/>
      <c r="C469" s="507"/>
      <c r="D469" s="546"/>
    </row>
    <row r="470" spans="1:5" s="422" customFormat="1" ht="20.100000000000001" customHeight="1" x14ac:dyDescent="0.25">
      <c r="A470" s="504" t="s">
        <v>706</v>
      </c>
      <c r="B470" s="505"/>
      <c r="C470" s="505"/>
      <c r="D470" s="546"/>
    </row>
    <row r="471" spans="1:5" s="422" customFormat="1" ht="20.100000000000001" customHeight="1" x14ac:dyDescent="0.25">
      <c r="A471" s="504" t="s">
        <v>707</v>
      </c>
      <c r="B471" s="505"/>
      <c r="C471" s="505"/>
      <c r="D471" s="546"/>
    </row>
    <row r="472" spans="1:5" s="422" customFormat="1" ht="20.100000000000001" customHeight="1" x14ac:dyDescent="0.25">
      <c r="A472" s="504" t="s">
        <v>708</v>
      </c>
      <c r="B472" s="505"/>
      <c r="C472" s="505"/>
      <c r="D472" s="546"/>
    </row>
    <row r="473" spans="1:5" s="422" customFormat="1" ht="20.100000000000001" customHeight="1" x14ac:dyDescent="0.25">
      <c r="A473" s="504" t="s">
        <v>709</v>
      </c>
      <c r="B473" s="505"/>
      <c r="C473" s="505"/>
      <c r="D473" s="546"/>
    </row>
    <row r="474" spans="1:5" s="422" customFormat="1" ht="20.100000000000001" customHeight="1" x14ac:dyDescent="0.25">
      <c r="A474" s="504" t="s">
        <v>710</v>
      </c>
      <c r="B474" s="505"/>
      <c r="C474" s="505"/>
      <c r="D474" s="546"/>
    </row>
    <row r="475" spans="1:5" s="422" customFormat="1" ht="20.100000000000001" customHeight="1" x14ac:dyDescent="0.25">
      <c r="A475" s="504" t="s">
        <v>711</v>
      </c>
      <c r="B475" s="505"/>
      <c r="C475" s="505"/>
      <c r="D475" s="546"/>
    </row>
    <row r="476" spans="1:5" s="422" customFormat="1" ht="30" customHeight="1" x14ac:dyDescent="0.25">
      <c r="A476" s="504" t="s">
        <v>712</v>
      </c>
      <c r="B476" s="505"/>
      <c r="C476" s="505"/>
      <c r="D476" s="546"/>
    </row>
    <row r="477" spans="1:5" s="422" customFormat="1" ht="20.100000000000001" customHeight="1" x14ac:dyDescent="0.25">
      <c r="A477" s="504" t="s">
        <v>713</v>
      </c>
      <c r="B477" s="505"/>
      <c r="C477" s="505"/>
      <c r="D477" s="546"/>
    </row>
    <row r="478" spans="1:5" s="422" customFormat="1" ht="20.100000000000001" customHeight="1" x14ac:dyDescent="0.25">
      <c r="A478" s="504" t="s">
        <v>714</v>
      </c>
      <c r="B478" s="505"/>
      <c r="C478" s="505"/>
      <c r="D478" s="546"/>
    </row>
    <row r="479" spans="1:5" s="422" customFormat="1" ht="20.100000000000001" customHeight="1" x14ac:dyDescent="0.25">
      <c r="A479" s="504" t="s">
        <v>715</v>
      </c>
      <c r="B479" s="505"/>
      <c r="C479" s="505"/>
      <c r="D479" s="546"/>
    </row>
    <row r="480" spans="1:5" s="422" customFormat="1" ht="20.100000000000001" customHeight="1" x14ac:dyDescent="0.25">
      <c r="A480" s="504" t="s">
        <v>716</v>
      </c>
      <c r="B480" s="505"/>
      <c r="C480" s="505"/>
      <c r="D480" s="546"/>
    </row>
    <row r="481" spans="1:5" s="422" customFormat="1" ht="20.100000000000001" customHeight="1" x14ac:dyDescent="0.25">
      <c r="A481" s="504" t="s">
        <v>717</v>
      </c>
      <c r="B481" s="547"/>
      <c r="C481" s="547"/>
      <c r="D481" s="546"/>
    </row>
    <row r="482" spans="1:5" s="422" customFormat="1" ht="41.4" customHeight="1" x14ac:dyDescent="0.25">
      <c r="A482" s="536" t="s">
        <v>718</v>
      </c>
      <c r="B482" s="548"/>
      <c r="C482" s="547"/>
      <c r="D482" s="546"/>
    </row>
    <row r="483" spans="1:5" s="422" customFormat="1" ht="20.100000000000001" customHeight="1" x14ac:dyDescent="0.25">
      <c r="A483" s="546" t="s">
        <v>719</v>
      </c>
      <c r="B483" s="548"/>
      <c r="C483" s="547"/>
      <c r="D483" s="546"/>
    </row>
    <row r="484" spans="1:5" s="422" customFormat="1" ht="28.95" customHeight="1" x14ac:dyDescent="0.25">
      <c r="A484" s="549" t="s">
        <v>720</v>
      </c>
      <c r="B484" s="549"/>
      <c r="C484" s="549"/>
      <c r="D484" s="546"/>
    </row>
    <row r="485" spans="1:5" ht="46.2" customHeight="1" x14ac:dyDescent="0.25">
      <c r="A485" s="741" t="s">
        <v>721</v>
      </c>
      <c r="B485" s="741"/>
      <c r="C485" s="741"/>
      <c r="D485" s="741"/>
      <c r="E485" s="741"/>
    </row>
    <row r="486" spans="1:5" ht="15" customHeight="1" thickBot="1" x14ac:dyDescent="0.3">
      <c r="A486" s="550"/>
    </row>
    <row r="487" spans="1:5" ht="54" customHeight="1" thickBot="1" x14ac:dyDescent="0.3">
      <c r="A487" s="507"/>
      <c r="B487" s="503" t="s">
        <v>206</v>
      </c>
      <c r="C487" s="503" t="s">
        <v>234</v>
      </c>
    </row>
    <row r="488" spans="1:5" ht="20.100000000000001" customHeight="1" x14ac:dyDescent="0.25">
      <c r="A488" s="504" t="s">
        <v>722</v>
      </c>
      <c r="B488" s="505"/>
      <c r="C488" s="505"/>
    </row>
    <row r="489" spans="1:5" ht="20.100000000000001" customHeight="1" thickBot="1" x14ac:dyDescent="0.3">
      <c r="A489" s="504" t="s">
        <v>723</v>
      </c>
      <c r="B489" s="507"/>
      <c r="C489" s="507"/>
    </row>
    <row r="490" spans="1:5" ht="20.100000000000001" customHeight="1" thickBot="1" x14ac:dyDescent="0.3">
      <c r="A490" s="551" t="s">
        <v>705</v>
      </c>
      <c r="B490" s="507"/>
      <c r="C490" s="507"/>
    </row>
    <row r="491" spans="1:5" ht="20.100000000000001" customHeight="1" x14ac:dyDescent="0.25">
      <c r="A491" s="551" t="s">
        <v>706</v>
      </c>
      <c r="B491" s="505"/>
      <c r="C491" s="505"/>
    </row>
    <row r="492" spans="1:5" ht="20.100000000000001" customHeight="1" x14ac:dyDescent="0.25">
      <c r="A492" s="504" t="s">
        <v>707</v>
      </c>
      <c r="B492" s="505"/>
      <c r="C492" s="505"/>
    </row>
    <row r="493" spans="1:5" ht="20.100000000000001" customHeight="1" x14ac:dyDescent="0.25">
      <c r="A493" s="504" t="s">
        <v>724</v>
      </c>
      <c r="B493" s="505"/>
      <c r="C493" s="505"/>
    </row>
    <row r="494" spans="1:5" ht="20.100000000000001" customHeight="1" x14ac:dyDescent="0.25">
      <c r="A494" s="504" t="s">
        <v>710</v>
      </c>
      <c r="B494" s="505"/>
      <c r="C494" s="505"/>
    </row>
    <row r="495" spans="1:5" s="216" customFormat="1" ht="24.9" customHeight="1" x14ac:dyDescent="0.25">
      <c r="A495" s="504" t="s">
        <v>711</v>
      </c>
      <c r="B495" s="547"/>
      <c r="C495" s="547"/>
      <c r="D495" s="383"/>
    </row>
    <row r="496" spans="1:5" s="216" customFormat="1" ht="24.9" customHeight="1" x14ac:dyDescent="0.25">
      <c r="A496" s="504" t="s">
        <v>725</v>
      </c>
      <c r="B496" s="547"/>
      <c r="C496" s="547"/>
      <c r="D496" s="383"/>
    </row>
    <row r="497" spans="1:5" s="216" customFormat="1" ht="24.9" customHeight="1" x14ac:dyDescent="0.25">
      <c r="A497" s="504" t="s">
        <v>726</v>
      </c>
      <c r="B497" s="547"/>
      <c r="C497" s="547"/>
      <c r="D497" s="383"/>
    </row>
    <row r="498" spans="1:5" ht="20.100000000000001" customHeight="1" x14ac:dyDescent="0.25">
      <c r="A498" s="504" t="s">
        <v>719</v>
      </c>
      <c r="B498" s="505"/>
      <c r="C498" s="505"/>
    </row>
    <row r="499" spans="1:5" ht="20.100000000000001" customHeight="1" x14ac:dyDescent="0.25">
      <c r="A499" s="552" t="s">
        <v>720</v>
      </c>
      <c r="B499" s="535"/>
      <c r="C499" s="535"/>
    </row>
    <row r="500" spans="1:5" s="216" customFormat="1" ht="21" customHeight="1" x14ac:dyDescent="0.25">
      <c r="A500" s="471"/>
      <c r="B500" s="471"/>
      <c r="C500" s="472"/>
      <c r="D500" s="473"/>
    </row>
    <row r="501" spans="1:5" ht="19.95" customHeight="1" x14ac:dyDescent="0.25">
      <c r="A501" s="741" t="s">
        <v>727</v>
      </c>
      <c r="B501" s="741"/>
      <c r="C501" s="741"/>
      <c r="D501" s="741"/>
      <c r="E501" s="741"/>
    </row>
    <row r="502" spans="1:5" ht="28.2" customHeight="1" thickBot="1" x14ac:dyDescent="0.3">
      <c r="A502" s="482" t="s">
        <v>728</v>
      </c>
      <c r="B502" s="2"/>
      <c r="C502" s="2"/>
      <c r="D502" s="2"/>
    </row>
    <row r="503" spans="1:5" ht="54" customHeight="1" thickBot="1" x14ac:dyDescent="0.3">
      <c r="A503" s="502" t="s">
        <v>729</v>
      </c>
      <c r="B503" s="503" t="s">
        <v>211</v>
      </c>
    </row>
    <row r="504" spans="1:5" ht="24.9" customHeight="1" thickBot="1" x14ac:dyDescent="0.3">
      <c r="A504" s="506"/>
      <c r="B504" s="507"/>
    </row>
    <row r="505" spans="1:5" ht="24.9" customHeight="1" thickBot="1" x14ac:dyDescent="0.3">
      <c r="A505" s="506" t="s">
        <v>76</v>
      </c>
      <c r="B505" s="507"/>
    </row>
    <row r="506" spans="1:5" ht="30.6" customHeight="1" thickBot="1" x14ac:dyDescent="0.3">
      <c r="A506" s="482" t="s">
        <v>730</v>
      </c>
      <c r="B506" s="2"/>
      <c r="C506" s="2"/>
      <c r="D506" s="2"/>
    </row>
    <row r="507" spans="1:5" ht="54" customHeight="1" thickBot="1" x14ac:dyDescent="0.3">
      <c r="A507" s="502" t="s">
        <v>729</v>
      </c>
      <c r="B507" s="503" t="s">
        <v>211</v>
      </c>
    </row>
    <row r="508" spans="1:5" ht="24.9" customHeight="1" x14ac:dyDescent="0.25">
      <c r="A508" s="504"/>
      <c r="B508" s="505"/>
    </row>
    <row r="509" spans="1:5" ht="24.9" customHeight="1" thickBot="1" x14ac:dyDescent="0.3">
      <c r="A509" s="506"/>
      <c r="B509" s="507"/>
    </row>
    <row r="510" spans="1:5" ht="24.9" customHeight="1" thickBot="1" x14ac:dyDescent="0.3">
      <c r="A510" s="506" t="s">
        <v>76</v>
      </c>
      <c r="B510" s="507"/>
    </row>
    <row r="511" spans="1:5" ht="28.95" customHeight="1" thickBot="1" x14ac:dyDescent="0.3">
      <c r="A511" s="482" t="s">
        <v>731</v>
      </c>
      <c r="B511" s="2"/>
      <c r="C511" s="2"/>
      <c r="D511" s="2"/>
    </row>
    <row r="512" spans="1:5" ht="30" customHeight="1" thickBot="1" x14ac:dyDescent="0.3">
      <c r="A512" s="507"/>
      <c r="B512" s="503" t="s">
        <v>206</v>
      </c>
      <c r="C512" s="503" t="s">
        <v>234</v>
      </c>
      <c r="D512" s="503" t="s">
        <v>659</v>
      </c>
    </row>
    <row r="513" spans="1:4" ht="20.100000000000001" customHeight="1" x14ac:dyDescent="0.25">
      <c r="A513" s="504" t="s">
        <v>732</v>
      </c>
      <c r="B513" s="505"/>
      <c r="C513" s="505"/>
      <c r="D513" s="505"/>
    </row>
    <row r="514" spans="1:4" ht="20.100000000000001" customHeight="1" x14ac:dyDescent="0.25">
      <c r="A514" s="504" t="s">
        <v>733</v>
      </c>
      <c r="B514" s="505"/>
      <c r="C514" s="505"/>
      <c r="D514" s="505"/>
    </row>
    <row r="515" spans="1:4" ht="20.100000000000001" customHeight="1" x14ac:dyDescent="0.25">
      <c r="A515" s="504" t="s">
        <v>734</v>
      </c>
      <c r="B515" s="505"/>
      <c r="C515" s="505"/>
      <c r="D515" s="505"/>
    </row>
    <row r="516" spans="1:4" ht="20.100000000000001" customHeight="1" thickBot="1" x14ac:dyDescent="0.3">
      <c r="A516" s="553" t="s">
        <v>735</v>
      </c>
      <c r="B516" s="507"/>
      <c r="C516" s="507"/>
      <c r="D516" s="507"/>
    </row>
    <row r="517" spans="1:4" ht="20.100000000000001" customHeight="1" thickBot="1" x14ac:dyDescent="0.3">
      <c r="A517" s="506" t="s">
        <v>76</v>
      </c>
      <c r="B517" s="547"/>
      <c r="C517" s="547"/>
      <c r="D517" s="507"/>
    </row>
    <row r="518" spans="1:4" ht="20.100000000000001" customHeight="1" thickBot="1" x14ac:dyDescent="0.3">
      <c r="A518" s="554" t="s">
        <v>736</v>
      </c>
      <c r="B518" s="490"/>
      <c r="C518" s="490"/>
      <c r="D518" s="555"/>
    </row>
    <row r="519" spans="1:4" s="216" customFormat="1" ht="20.100000000000001" customHeight="1" x14ac:dyDescent="0.25">
      <c r="A519" s="550"/>
      <c r="B519" s="383"/>
      <c r="C519" s="383"/>
      <c r="D519" s="550"/>
    </row>
    <row r="520" spans="1:4" s="216" customFormat="1" ht="20.100000000000001" customHeight="1" x14ac:dyDescent="0.25">
      <c r="A520" s="482" t="s">
        <v>737</v>
      </c>
      <c r="B520" s="2"/>
      <c r="C520" s="2"/>
      <c r="D520" s="2"/>
    </row>
    <row r="521" spans="1:4" ht="20.100000000000001" customHeight="1" thickBot="1" x14ac:dyDescent="0.3">
      <c r="A521" s="556"/>
      <c r="B521" s="557"/>
      <c r="C521" s="557"/>
      <c r="D521" s="557"/>
    </row>
    <row r="522" spans="1:4" ht="31.95" customHeight="1" thickBot="1" x14ac:dyDescent="0.3">
      <c r="A522" s="543" t="s">
        <v>738</v>
      </c>
      <c r="B522" s="502" t="s">
        <v>739</v>
      </c>
      <c r="C522" s="463"/>
      <c r="D522" s="462"/>
    </row>
    <row r="523" spans="1:4" ht="25.95" customHeight="1" thickBot="1" x14ac:dyDescent="0.3">
      <c r="A523" s="544"/>
      <c r="B523" s="545" t="s">
        <v>740</v>
      </c>
      <c r="C523" s="545" t="s">
        <v>741</v>
      </c>
      <c r="D523" s="545" t="s">
        <v>742</v>
      </c>
    </row>
    <row r="524" spans="1:4" ht="20.100000000000001" customHeight="1" x14ac:dyDescent="0.25">
      <c r="A524" s="504" t="s">
        <v>743</v>
      </c>
      <c r="B524" s="505"/>
      <c r="C524" s="505"/>
      <c r="D524" s="505"/>
    </row>
    <row r="525" spans="1:4" ht="20.100000000000001" customHeight="1" x14ac:dyDescent="0.25">
      <c r="A525" s="504" t="s">
        <v>744</v>
      </c>
      <c r="B525" s="505"/>
      <c r="C525" s="505"/>
      <c r="D525" s="505"/>
    </row>
    <row r="526" spans="1:4" ht="20.100000000000001" customHeight="1" x14ac:dyDescent="0.25">
      <c r="A526" s="504" t="s">
        <v>745</v>
      </c>
      <c r="B526" s="505"/>
      <c r="C526" s="505"/>
      <c r="D526" s="505"/>
    </row>
    <row r="527" spans="1:4" ht="20.100000000000001" customHeight="1" x14ac:dyDescent="0.25">
      <c r="A527" s="504" t="s">
        <v>746</v>
      </c>
      <c r="B527" s="505"/>
      <c r="C527" s="505"/>
      <c r="D527" s="505"/>
    </row>
    <row r="528" spans="1:4" ht="20.100000000000001" customHeight="1" x14ac:dyDescent="0.25">
      <c r="A528" s="504" t="s">
        <v>747</v>
      </c>
      <c r="B528" s="505"/>
      <c r="C528" s="505"/>
      <c r="D528" s="505"/>
    </row>
    <row r="529" spans="1:4" ht="20.100000000000001" customHeight="1" x14ac:dyDescent="0.25">
      <c r="A529" s="504" t="s">
        <v>748</v>
      </c>
      <c r="B529" s="505"/>
      <c r="C529" s="505"/>
      <c r="D529" s="505"/>
    </row>
    <row r="530" spans="1:4" ht="20.100000000000001" customHeight="1" x14ac:dyDescent="0.25">
      <c r="A530" s="504" t="s">
        <v>749</v>
      </c>
      <c r="B530" s="505"/>
      <c r="C530" s="505"/>
      <c r="D530" s="505"/>
    </row>
    <row r="531" spans="1:4" ht="20.100000000000001" customHeight="1" x14ac:dyDescent="0.25">
      <c r="A531" s="504" t="s">
        <v>750</v>
      </c>
      <c r="B531" s="505"/>
      <c r="C531" s="505"/>
      <c r="D531" s="505"/>
    </row>
    <row r="532" spans="1:4" ht="20.100000000000001" customHeight="1" x14ac:dyDescent="0.25">
      <c r="A532" s="504" t="s">
        <v>751</v>
      </c>
      <c r="B532" s="505"/>
      <c r="C532" s="505"/>
      <c r="D532" s="505"/>
    </row>
    <row r="533" spans="1:4" ht="20.100000000000001" customHeight="1" x14ac:dyDescent="0.25">
      <c r="A533" s="504" t="s">
        <v>752</v>
      </c>
      <c r="B533" s="505"/>
      <c r="C533" s="505"/>
      <c r="D533" s="505"/>
    </row>
    <row r="534" spans="1:4" ht="20.100000000000001" customHeight="1" thickBot="1" x14ac:dyDescent="0.3">
      <c r="A534" s="506" t="s">
        <v>753</v>
      </c>
      <c r="B534" s="507"/>
      <c r="C534" s="507"/>
      <c r="D534" s="507"/>
    </row>
    <row r="535" spans="1:4" s="216" customFormat="1" ht="20.100000000000001" customHeight="1" thickBot="1" x14ac:dyDescent="0.3">
      <c r="A535" s="536"/>
      <c r="B535" s="536"/>
      <c r="C535" s="536"/>
      <c r="D535" s="536"/>
    </row>
    <row r="536" spans="1:4" s="216" customFormat="1" ht="25.95" customHeight="1" thickBot="1" x14ac:dyDescent="0.3">
      <c r="A536" s="543" t="s">
        <v>738</v>
      </c>
      <c r="B536" s="502" t="s">
        <v>754</v>
      </c>
      <c r="C536" s="463"/>
      <c r="D536" s="462"/>
    </row>
    <row r="537" spans="1:4" s="216" customFormat="1" ht="28.95" customHeight="1" thickBot="1" x14ac:dyDescent="0.3">
      <c r="A537" s="544"/>
      <c r="B537" s="545" t="s">
        <v>740</v>
      </c>
      <c r="C537" s="545" t="s">
        <v>741</v>
      </c>
      <c r="D537" s="545" t="s">
        <v>742</v>
      </c>
    </row>
    <row r="538" spans="1:4" s="216" customFormat="1" ht="20.100000000000001" customHeight="1" x14ac:dyDescent="0.25">
      <c r="A538" s="504" t="s">
        <v>743</v>
      </c>
      <c r="B538" s="505"/>
      <c r="C538" s="505"/>
      <c r="D538" s="505"/>
    </row>
    <row r="539" spans="1:4" s="216" customFormat="1" ht="20.100000000000001" customHeight="1" x14ac:dyDescent="0.25">
      <c r="A539" s="504" t="s">
        <v>744</v>
      </c>
      <c r="B539" s="505"/>
      <c r="C539" s="505"/>
      <c r="D539" s="505"/>
    </row>
    <row r="540" spans="1:4" s="216" customFormat="1" ht="20.100000000000001" customHeight="1" x14ac:dyDescent="0.25">
      <c r="A540" s="504" t="s">
        <v>745</v>
      </c>
      <c r="B540" s="505"/>
      <c r="C540" s="505"/>
      <c r="D540" s="505"/>
    </row>
    <row r="541" spans="1:4" s="216" customFormat="1" ht="20.100000000000001" customHeight="1" x14ac:dyDescent="0.25">
      <c r="A541" s="504" t="s">
        <v>746</v>
      </c>
      <c r="B541" s="505"/>
      <c r="C541" s="505"/>
      <c r="D541" s="505"/>
    </row>
    <row r="542" spans="1:4" s="216" customFormat="1" ht="20.100000000000001" customHeight="1" x14ac:dyDescent="0.25">
      <c r="A542" s="504" t="s">
        <v>747</v>
      </c>
      <c r="B542" s="505"/>
      <c r="C542" s="505"/>
      <c r="D542" s="505"/>
    </row>
    <row r="543" spans="1:4" s="216" customFormat="1" ht="20.100000000000001" customHeight="1" x14ac:dyDescent="0.25">
      <c r="A543" s="504" t="s">
        <v>748</v>
      </c>
      <c r="B543" s="505"/>
      <c r="C543" s="505"/>
      <c r="D543" s="505"/>
    </row>
    <row r="544" spans="1:4" s="216" customFormat="1" ht="20.100000000000001" customHeight="1" x14ac:dyDescent="0.25">
      <c r="A544" s="504" t="s">
        <v>749</v>
      </c>
      <c r="B544" s="505"/>
      <c r="C544" s="505"/>
      <c r="D544" s="505"/>
    </row>
    <row r="545" spans="1:5" s="216" customFormat="1" ht="20.100000000000001" customHeight="1" x14ac:dyDescent="0.25">
      <c r="A545" s="504" t="s">
        <v>750</v>
      </c>
      <c r="B545" s="505"/>
      <c r="C545" s="505"/>
      <c r="D545" s="505"/>
    </row>
    <row r="546" spans="1:5" s="216" customFormat="1" ht="20.100000000000001" customHeight="1" x14ac:dyDescent="0.25">
      <c r="A546" s="504" t="s">
        <v>751</v>
      </c>
      <c r="B546" s="505"/>
      <c r="C546" s="505"/>
      <c r="D546" s="505"/>
    </row>
    <row r="547" spans="1:5" s="216" customFormat="1" ht="20.100000000000001" customHeight="1" x14ac:dyDescent="0.25">
      <c r="A547" s="504" t="s">
        <v>752</v>
      </c>
      <c r="B547" s="505"/>
      <c r="C547" s="505"/>
      <c r="D547" s="505"/>
    </row>
    <row r="548" spans="1:5" s="216" customFormat="1" ht="20.100000000000001" customHeight="1" thickBot="1" x14ac:dyDescent="0.3">
      <c r="A548" s="506" t="s">
        <v>753</v>
      </c>
      <c r="B548" s="507"/>
      <c r="C548" s="507"/>
      <c r="D548" s="507"/>
    </row>
    <row r="549" spans="1:5" s="216" customFormat="1" ht="20.100000000000001" customHeight="1" x14ac:dyDescent="0.25">
      <c r="A549" s="536"/>
      <c r="B549" s="536"/>
      <c r="C549" s="536"/>
      <c r="D549" s="536"/>
    </row>
    <row r="550" spans="1:5" ht="43.95" customHeight="1" x14ac:dyDescent="0.25">
      <c r="A550" s="757" t="s">
        <v>755</v>
      </c>
      <c r="B550" s="757"/>
      <c r="C550" s="757"/>
      <c r="D550" s="757"/>
      <c r="E550" s="757"/>
    </row>
    <row r="551" spans="1:5" ht="18" customHeight="1" x14ac:dyDescent="0.25">
      <c r="A551" s="578" t="s">
        <v>756</v>
      </c>
      <c r="B551" s="2"/>
      <c r="C551" s="2"/>
      <c r="D551" s="2"/>
    </row>
    <row r="552" spans="1:5" ht="18" customHeight="1" x14ac:dyDescent="0.25">
      <c r="A552" s="578" t="s">
        <v>757</v>
      </c>
      <c r="B552" s="2"/>
      <c r="C552" s="2"/>
      <c r="D552" s="2"/>
    </row>
    <row r="553" spans="1:5" ht="24.75" customHeight="1" x14ac:dyDescent="0.25">
      <c r="A553" s="752" t="s">
        <v>758</v>
      </c>
      <c r="B553" s="752"/>
      <c r="C553" s="752"/>
      <c r="D553" s="752"/>
      <c r="E553" s="752"/>
    </row>
    <row r="554" spans="1:5" ht="12.75" customHeight="1" x14ac:dyDescent="0.25">
      <c r="A554" s="2"/>
      <c r="B554" s="2"/>
      <c r="C554" s="2"/>
      <c r="D554" s="2"/>
    </row>
    <row r="555" spans="1:5" ht="12.75" hidden="1" customHeight="1" x14ac:dyDescent="0.25">
      <c r="A555" s="2"/>
      <c r="B555" s="2"/>
      <c r="C555" s="2"/>
      <c r="D555" s="2"/>
    </row>
    <row r="556" spans="1:5" ht="18.75" customHeight="1" x14ac:dyDescent="0.25">
      <c r="A556" s="578" t="s">
        <v>759</v>
      </c>
      <c r="B556" s="2"/>
      <c r="C556" s="2"/>
      <c r="D556" s="2"/>
    </row>
  </sheetData>
  <mergeCells count="208">
    <mergeCell ref="A550:E550"/>
    <mergeCell ref="A553:E553"/>
    <mergeCell ref="A381:E381"/>
    <mergeCell ref="A395:D395"/>
    <mergeCell ref="A398:D398"/>
    <mergeCell ref="A406:D406"/>
    <mergeCell ref="A418:D418"/>
    <mergeCell ref="A427:E427"/>
    <mergeCell ref="A441:E441"/>
    <mergeCell ref="A442:E442"/>
    <mergeCell ref="A456:E456"/>
    <mergeCell ref="A454:E454"/>
    <mergeCell ref="A452:E452"/>
    <mergeCell ref="A450:E450"/>
    <mergeCell ref="A449:E449"/>
    <mergeCell ref="A448:E448"/>
    <mergeCell ref="A447:E447"/>
    <mergeCell ref="A445:E445"/>
    <mergeCell ref="A314:E314"/>
    <mergeCell ref="A312:E312"/>
    <mergeCell ref="A310:E310"/>
    <mergeCell ref="A308:E308"/>
    <mergeCell ref="A307:E307"/>
    <mergeCell ref="A303:E303"/>
    <mergeCell ref="A465:E465"/>
    <mergeCell ref="A485:E485"/>
    <mergeCell ref="A501:E501"/>
    <mergeCell ref="A316:E316"/>
    <mergeCell ref="A335:E335"/>
    <mergeCell ref="A334:E334"/>
    <mergeCell ref="A332:E332"/>
    <mergeCell ref="A330:E330"/>
    <mergeCell ref="A328:E328"/>
    <mergeCell ref="A327:E327"/>
    <mergeCell ref="A325:E325"/>
    <mergeCell ref="A324:E324"/>
    <mergeCell ref="A322:E322"/>
    <mergeCell ref="A320:E320"/>
    <mergeCell ref="A318:E318"/>
    <mergeCell ref="A329:E329"/>
    <mergeCell ref="A301:E301"/>
    <mergeCell ref="A299:E299"/>
    <mergeCell ref="A298:E298"/>
    <mergeCell ref="A273:E273"/>
    <mergeCell ref="A270:E270"/>
    <mergeCell ref="A266:E266"/>
    <mergeCell ref="A261:E261"/>
    <mergeCell ref="A279:E279"/>
    <mergeCell ref="A291:E291"/>
    <mergeCell ref="A290:E290"/>
    <mergeCell ref="A289:E289"/>
    <mergeCell ref="A288:E288"/>
    <mergeCell ref="A287:E287"/>
    <mergeCell ref="A286:E286"/>
    <mergeCell ref="A285:E285"/>
    <mergeCell ref="A297:E297"/>
    <mergeCell ref="A296:E296"/>
    <mergeCell ref="A294:E294"/>
    <mergeCell ref="A293:E293"/>
    <mergeCell ref="A292:E292"/>
    <mergeCell ref="A217:E217"/>
    <mergeCell ref="A256:E256"/>
    <mergeCell ref="A251:E251"/>
    <mergeCell ref="A246:E246"/>
    <mergeCell ref="A243:E243"/>
    <mergeCell ref="A242:E242"/>
    <mergeCell ref="A241:E241"/>
    <mergeCell ref="A238:E238"/>
    <mergeCell ref="A233:E233"/>
    <mergeCell ref="A232:E232"/>
    <mergeCell ref="A231:E231"/>
    <mergeCell ref="A230:E230"/>
    <mergeCell ref="A229:E229"/>
    <mergeCell ref="A228:E228"/>
    <mergeCell ref="A226:E226"/>
    <mergeCell ref="A225:E225"/>
    <mergeCell ref="A222:E222"/>
    <mergeCell ref="A220:E220"/>
    <mergeCell ref="A219:E219"/>
    <mergeCell ref="A216:E216"/>
    <mergeCell ref="A215:E215"/>
    <mergeCell ref="A203:E203"/>
    <mergeCell ref="A202:E202"/>
    <mergeCell ref="A201:E201"/>
    <mergeCell ref="A200:E200"/>
    <mergeCell ref="A199:E199"/>
    <mergeCell ref="A198:E198"/>
    <mergeCell ref="A197:E197"/>
    <mergeCell ref="A214:E214"/>
    <mergeCell ref="A213:E213"/>
    <mergeCell ref="A212:E212"/>
    <mergeCell ref="A210:E210"/>
    <mergeCell ref="A209:E209"/>
    <mergeCell ref="A195:E195"/>
    <mergeCell ref="A194:E194"/>
    <mergeCell ref="A177:E177"/>
    <mergeCell ref="A179:E179"/>
    <mergeCell ref="A181:E181"/>
    <mergeCell ref="A182:E182"/>
    <mergeCell ref="A184:E184"/>
    <mergeCell ref="A186:E186"/>
    <mergeCell ref="A191:E191"/>
    <mergeCell ref="A190:E190"/>
    <mergeCell ref="A189:E189"/>
    <mergeCell ref="A188:E188"/>
    <mergeCell ref="A187:E187"/>
    <mergeCell ref="A162:E162"/>
    <mergeCell ref="A163:E163"/>
    <mergeCell ref="A164:E164"/>
    <mergeCell ref="A165:E165"/>
    <mergeCell ref="A170:E170"/>
    <mergeCell ref="A171:E171"/>
    <mergeCell ref="A173:E173"/>
    <mergeCell ref="A174:E174"/>
    <mergeCell ref="A176:E176"/>
    <mergeCell ref="A144:E144"/>
    <mergeCell ref="A145:E145"/>
    <mergeCell ref="A148:E148"/>
    <mergeCell ref="A149:E149"/>
    <mergeCell ref="A150:E150"/>
    <mergeCell ref="A151:E151"/>
    <mergeCell ref="A152:E152"/>
    <mergeCell ref="A155:E155"/>
    <mergeCell ref="A160:E160"/>
    <mergeCell ref="A157:E157"/>
    <mergeCell ref="A158:E158"/>
    <mergeCell ref="A159:E159"/>
    <mergeCell ref="A116:E116"/>
    <mergeCell ref="A115:E115"/>
    <mergeCell ref="A117:E117"/>
    <mergeCell ref="A84:D84"/>
    <mergeCell ref="A373:A374"/>
    <mergeCell ref="C373:C374"/>
    <mergeCell ref="A120:E120"/>
    <mergeCell ref="A122:E122"/>
    <mergeCell ref="A124:E124"/>
    <mergeCell ref="A127:E127"/>
    <mergeCell ref="A128:E128"/>
    <mergeCell ref="A130:E130"/>
    <mergeCell ref="A132:E132"/>
    <mergeCell ref="A125:E125"/>
    <mergeCell ref="A126:E126"/>
    <mergeCell ref="A133:E133"/>
    <mergeCell ref="A131:E131"/>
    <mergeCell ref="A135:E135"/>
    <mergeCell ref="A136:E136"/>
    <mergeCell ref="A138:E138"/>
    <mergeCell ref="A140:E140"/>
    <mergeCell ref="A141:E141"/>
    <mergeCell ref="A142:E142"/>
    <mergeCell ref="A143:E143"/>
    <mergeCell ref="A44:D44"/>
    <mergeCell ref="A47:D47"/>
    <mergeCell ref="A55:D55"/>
    <mergeCell ref="A56:D56"/>
    <mergeCell ref="A72:D72"/>
    <mergeCell ref="A102:D102"/>
    <mergeCell ref="A106:D106"/>
    <mergeCell ref="A104:D104"/>
    <mergeCell ref="A113:D113"/>
    <mergeCell ref="A5:D5"/>
    <mergeCell ref="A7:D7"/>
    <mergeCell ref="A70:D70"/>
    <mergeCell ref="A76:D76"/>
    <mergeCell ref="A78:D78"/>
    <mergeCell ref="A82:D82"/>
    <mergeCell ref="A97:D97"/>
    <mergeCell ref="A99:D99"/>
    <mergeCell ref="A90:D90"/>
    <mergeCell ref="A92:D92"/>
    <mergeCell ref="A24:D24"/>
    <mergeCell ref="A26:D26"/>
    <mergeCell ref="A42:D42"/>
    <mergeCell ref="A54:D54"/>
    <mergeCell ref="A33:D33"/>
    <mergeCell ref="A43:D43"/>
    <mergeCell ref="A35:D35"/>
    <mergeCell ref="A22:D22"/>
    <mergeCell ref="A38:D38"/>
    <mergeCell ref="A39:D39"/>
    <mergeCell ref="A30:D30"/>
    <mergeCell ref="A86:D86"/>
    <mergeCell ref="A80:D80"/>
    <mergeCell ref="A41:B41"/>
    <mergeCell ref="A1:D1"/>
    <mergeCell ref="C389:D389"/>
    <mergeCell ref="A2:D2"/>
    <mergeCell ref="A53:D53"/>
    <mergeCell ref="D373:D374"/>
    <mergeCell ref="A4:D4"/>
    <mergeCell ref="A95:D95"/>
    <mergeCell ref="D433:D436"/>
    <mergeCell ref="C433:C436"/>
    <mergeCell ref="A45:D45"/>
    <mergeCell ref="A17:D17"/>
    <mergeCell ref="A74:D74"/>
    <mergeCell ref="A32:D32"/>
    <mergeCell ref="C383:D383"/>
    <mergeCell ref="A29:D29"/>
    <mergeCell ref="A3:D3"/>
    <mergeCell ref="A88:D88"/>
    <mergeCell ref="A23:D23"/>
    <mergeCell ref="A6:D6"/>
    <mergeCell ref="A9:D9"/>
    <mergeCell ref="A8:D8"/>
    <mergeCell ref="A420:D420"/>
    <mergeCell ref="A205:E205"/>
    <mergeCell ref="A204:E204"/>
  </mergeCells>
  <pageMargins left="0.70866141732283472" right="0.70866141732283472" top="0.875" bottom="0.74803149606299213" header="0.31496062992125978" footer="0.31496062992125978"/>
  <pageSetup paperSize="9" fitToWidth="0" orientation="portrait" r:id="rId1"/>
  <headerFooter>
    <oddHeader xml:space="preserve">&amp;C&amp;"Arial,Negrita"Denominación social: ...... (Tipo societario)     
NOTAS A LOS ESTADOS CONTABLES  AL 31/12/2025   &amp;"Arial,Normal"
 Comparativo con el ejercicio inmediato anterior. Cifras expresadas en moneda homogénea     
</oddHeader>
    <oddFooter xml:space="preserve">&amp;CFirmado a los efectos de su identificación con informe de fecha
27/3/2026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E327"/>
  <sheetViews>
    <sheetView tabSelected="1" zoomScaleNormal="100" workbookViewId="0">
      <selection activeCell="H261" sqref="H261"/>
    </sheetView>
  </sheetViews>
  <sheetFormatPr baseColWidth="10" defaultColWidth="11.44140625" defaultRowHeight="13.2" x14ac:dyDescent="0.25"/>
  <cols>
    <col min="1" max="1" width="92.33203125" style="2" customWidth="1"/>
    <col min="2" max="2" width="22.6640625" style="382" customWidth="1"/>
    <col min="3" max="3" width="22.88671875" style="382" customWidth="1"/>
    <col min="4" max="4" width="21" style="382" customWidth="1"/>
    <col min="5" max="5" width="20" style="382" customWidth="1"/>
    <col min="6" max="7" width="11.44140625" style="2" customWidth="1"/>
    <col min="8" max="16384" width="11.44140625" style="2"/>
  </cols>
  <sheetData>
    <row r="2" spans="1:5" ht="18" customHeight="1" x14ac:dyDescent="0.3">
      <c r="A2" s="765" t="str">
        <f>+Caratula!B2</f>
        <v>Denominación social: ………………... (Tipo societario)</v>
      </c>
      <c r="B2" s="731"/>
      <c r="C2" s="731"/>
      <c r="D2" s="731"/>
      <c r="E2" s="731"/>
    </row>
    <row r="3" spans="1:5" ht="18" customHeight="1" x14ac:dyDescent="0.3">
      <c r="A3" s="763" t="s">
        <v>400</v>
      </c>
      <c r="B3" s="622"/>
      <c r="C3" s="622"/>
      <c r="D3" s="622"/>
      <c r="E3" s="622"/>
    </row>
    <row r="4" spans="1:5" ht="18" customHeight="1" x14ac:dyDescent="0.3">
      <c r="A4" s="341" t="s">
        <v>31</v>
      </c>
      <c r="B4" s="387">
        <f>+Caratula!D18</f>
        <v>46022</v>
      </c>
      <c r="C4" s="345"/>
      <c r="D4" s="345"/>
      <c r="E4" s="345"/>
    </row>
    <row r="5" spans="1:5" ht="18.75" customHeight="1" x14ac:dyDescent="0.35">
      <c r="A5" s="764" t="str">
        <f>+estadopat!A4</f>
        <v xml:space="preserve"> Comparativo con el ejercicio inmediato anterior. Cifras expresadas en moneda homogénea</v>
      </c>
      <c r="B5" s="731"/>
      <c r="C5" s="731"/>
      <c r="D5" s="731"/>
      <c r="E5" s="731"/>
    </row>
    <row r="8" spans="1:5" ht="13.5" customHeight="1" thickBot="1" x14ac:dyDescent="0.3"/>
    <row r="9" spans="1:5" ht="19.95" customHeight="1" thickBot="1" x14ac:dyDescent="0.35">
      <c r="A9" s="771" t="s">
        <v>760</v>
      </c>
      <c r="B9" s="630"/>
      <c r="C9" s="630"/>
      <c r="D9" s="630"/>
      <c r="E9" s="631"/>
    </row>
    <row r="10" spans="1:5" ht="18.75" customHeight="1" thickBot="1" x14ac:dyDescent="0.35">
      <c r="A10" s="177"/>
      <c r="B10" s="769" t="s">
        <v>761</v>
      </c>
      <c r="C10" s="630"/>
      <c r="D10" s="774"/>
      <c r="E10" s="708"/>
    </row>
    <row r="11" spans="1:5" ht="18.75" customHeight="1" thickBot="1" x14ac:dyDescent="0.35">
      <c r="A11" s="177" t="s">
        <v>762</v>
      </c>
      <c r="B11" s="334" t="s">
        <v>763</v>
      </c>
      <c r="C11" s="337" t="s">
        <v>764</v>
      </c>
      <c r="D11" s="336"/>
      <c r="E11" s="180"/>
    </row>
    <row r="12" spans="1:5" ht="18" customHeight="1" x14ac:dyDescent="0.3">
      <c r="A12" s="327" t="s">
        <v>765</v>
      </c>
      <c r="B12" s="339"/>
      <c r="C12" s="352"/>
      <c r="D12" s="335"/>
      <c r="E12" s="181"/>
    </row>
    <row r="13" spans="1:5" ht="18" customHeight="1" x14ac:dyDescent="0.3">
      <c r="A13" s="327" t="s">
        <v>766</v>
      </c>
      <c r="B13" s="353"/>
      <c r="C13" s="354"/>
      <c r="D13" s="383"/>
      <c r="E13" s="384"/>
    </row>
    <row r="14" spans="1:5" ht="18" customHeight="1" x14ac:dyDescent="0.3">
      <c r="A14" s="327"/>
      <c r="B14" s="353"/>
      <c r="C14" s="355"/>
      <c r="D14" s="383"/>
      <c r="E14" s="384"/>
    </row>
    <row r="15" spans="1:5" ht="18.75" customHeight="1" thickBot="1" x14ac:dyDescent="0.35">
      <c r="A15" s="328" t="s">
        <v>767</v>
      </c>
      <c r="B15" s="356">
        <f>SUM(B12:B14)</f>
        <v>0</v>
      </c>
      <c r="C15" s="357">
        <f>SUM(C12:C14)</f>
        <v>0</v>
      </c>
      <c r="D15" s="182"/>
      <c r="E15" s="183"/>
    </row>
    <row r="16" spans="1:5" ht="18.75" customHeight="1" thickTop="1" x14ac:dyDescent="0.3">
      <c r="A16" s="66"/>
      <c r="B16" s="184"/>
      <c r="C16" s="184"/>
    </row>
    <row r="17" spans="1:5" ht="18" customHeight="1" x14ac:dyDescent="0.3">
      <c r="A17" s="66"/>
      <c r="B17" s="184"/>
      <c r="C17" s="184"/>
    </row>
    <row r="18" spans="1:5" ht="18" customHeight="1" x14ac:dyDescent="0.3">
      <c r="A18" s="66"/>
      <c r="B18" s="184"/>
      <c r="C18" s="184"/>
    </row>
    <row r="19" spans="1:5" ht="18.75" customHeight="1" thickBot="1" x14ac:dyDescent="0.35">
      <c r="A19" s="66"/>
      <c r="B19" s="184"/>
      <c r="C19" s="184"/>
    </row>
    <row r="20" spans="1:5" ht="18.75" customHeight="1" thickBot="1" x14ac:dyDescent="0.35">
      <c r="A20" s="185"/>
      <c r="B20" s="772" t="s">
        <v>761</v>
      </c>
      <c r="C20" s="636"/>
      <c r="D20" s="773" t="s">
        <v>768</v>
      </c>
      <c r="E20" s="636"/>
    </row>
    <row r="21" spans="1:5" ht="18.75" customHeight="1" thickBot="1" x14ac:dyDescent="0.35">
      <c r="A21" s="332" t="s">
        <v>769</v>
      </c>
      <c r="B21" s="334" t="s">
        <v>763</v>
      </c>
      <c r="C21" s="179" t="s">
        <v>764</v>
      </c>
      <c r="D21" s="179" t="s">
        <v>763</v>
      </c>
      <c r="E21" s="334" t="s">
        <v>764</v>
      </c>
    </row>
    <row r="22" spans="1:5" ht="22.95" customHeight="1" x14ac:dyDescent="0.3">
      <c r="A22" s="174" t="s">
        <v>770</v>
      </c>
      <c r="B22" s="339"/>
      <c r="C22" s="339"/>
      <c r="D22" s="339"/>
      <c r="E22" s="339"/>
    </row>
    <row r="23" spans="1:5" ht="22.2" customHeight="1" x14ac:dyDescent="0.3">
      <c r="A23" s="174" t="s">
        <v>771</v>
      </c>
      <c r="B23" s="339"/>
      <c r="C23" s="339"/>
      <c r="D23" s="339"/>
      <c r="E23" s="339"/>
    </row>
    <row r="24" spans="1:5" ht="18" customHeight="1" x14ac:dyDescent="0.3">
      <c r="A24" s="174" t="s">
        <v>772</v>
      </c>
      <c r="B24" s="339"/>
      <c r="C24" s="339"/>
      <c r="D24" s="339"/>
      <c r="E24" s="339"/>
    </row>
    <row r="25" spans="1:5" ht="24" customHeight="1" x14ac:dyDescent="0.3">
      <c r="A25" s="174" t="s">
        <v>773</v>
      </c>
      <c r="B25" s="339"/>
      <c r="C25" s="339"/>
      <c r="D25" s="339"/>
      <c r="E25" s="339"/>
    </row>
    <row r="26" spans="1:5" ht="23.4" customHeight="1" x14ac:dyDescent="0.3">
      <c r="A26" s="174" t="s">
        <v>774</v>
      </c>
      <c r="B26" s="339"/>
      <c r="C26" s="339"/>
      <c r="D26" s="339"/>
      <c r="E26" s="339"/>
    </row>
    <row r="27" spans="1:5" ht="22.95" customHeight="1" x14ac:dyDescent="0.3">
      <c r="A27" s="174" t="s">
        <v>775</v>
      </c>
      <c r="B27" s="339"/>
      <c r="C27" s="339"/>
      <c r="D27" s="339"/>
      <c r="E27" s="339"/>
    </row>
    <row r="28" spans="1:5" ht="18" customHeight="1" x14ac:dyDescent="0.3">
      <c r="A28" s="174" t="s">
        <v>776</v>
      </c>
      <c r="B28" s="339"/>
      <c r="C28" s="339"/>
      <c r="D28" s="339"/>
      <c r="E28" s="339"/>
    </row>
    <row r="29" spans="1:5" ht="21" customHeight="1" x14ac:dyDescent="0.3">
      <c r="A29" s="174" t="s">
        <v>777</v>
      </c>
      <c r="B29" s="339"/>
      <c r="C29" s="339"/>
      <c r="D29" s="339"/>
      <c r="E29" s="339"/>
    </row>
    <row r="30" spans="1:5" ht="19.95" customHeight="1" x14ac:dyDescent="0.3">
      <c r="A30" s="174" t="s">
        <v>778</v>
      </c>
      <c r="B30" s="339"/>
      <c r="C30" s="339"/>
      <c r="D30" s="339"/>
      <c r="E30" s="339"/>
    </row>
    <row r="31" spans="1:5" ht="22.2" customHeight="1" x14ac:dyDescent="0.3">
      <c r="A31" s="174" t="s">
        <v>779</v>
      </c>
      <c r="B31" s="339"/>
      <c r="C31" s="339"/>
      <c r="D31" s="339"/>
      <c r="E31" s="339"/>
    </row>
    <row r="32" spans="1:5" ht="20.399999999999999" customHeight="1" x14ac:dyDescent="0.3">
      <c r="A32" s="174" t="s">
        <v>780</v>
      </c>
      <c r="B32" s="339"/>
      <c r="C32" s="339"/>
      <c r="D32" s="339"/>
      <c r="E32" s="339"/>
    </row>
    <row r="33" spans="1:5" ht="18.600000000000001" customHeight="1" x14ac:dyDescent="0.3">
      <c r="A33" s="174" t="s">
        <v>290</v>
      </c>
      <c r="B33" s="339"/>
      <c r="C33" s="339"/>
      <c r="D33" s="339"/>
      <c r="E33" s="339"/>
    </row>
    <row r="34" spans="1:5" ht="18" customHeight="1" x14ac:dyDescent="0.3">
      <c r="A34" s="174" t="s">
        <v>781</v>
      </c>
      <c r="B34" s="339"/>
      <c r="C34" s="339"/>
      <c r="D34" s="339"/>
      <c r="E34" s="339"/>
    </row>
    <row r="35" spans="1:5" ht="18" customHeight="1" x14ac:dyDescent="0.3">
      <c r="A35" s="66"/>
      <c r="B35" s="353"/>
      <c r="C35" s="353"/>
      <c r="D35" s="339"/>
      <c r="E35" s="339"/>
    </row>
    <row r="36" spans="1:5" ht="18.75" customHeight="1" thickBot="1" x14ac:dyDescent="0.35">
      <c r="A36" s="186" t="s">
        <v>767</v>
      </c>
      <c r="B36" s="358">
        <f>SUM(B21:B35)</f>
        <v>0</v>
      </c>
      <c r="C36" s="358">
        <f>SUM(C21:C35)</f>
        <v>0</v>
      </c>
      <c r="D36" s="358">
        <f>SUM(D21:D35)</f>
        <v>0</v>
      </c>
      <c r="E36" s="358">
        <f>SUM(E21:E35)</f>
        <v>0</v>
      </c>
    </row>
    <row r="37" spans="1:5" ht="19.5" customHeight="1" thickTop="1" thickBot="1" x14ac:dyDescent="0.35">
      <c r="A37" s="66"/>
      <c r="B37" s="184"/>
      <c r="C37" s="184"/>
    </row>
    <row r="38" spans="1:5" ht="18.75" customHeight="1" thickBot="1" x14ac:dyDescent="0.35">
      <c r="A38" s="177" t="s">
        <v>782</v>
      </c>
      <c r="B38" s="767" t="s">
        <v>761</v>
      </c>
      <c r="C38" s="631"/>
      <c r="D38" s="768" t="s">
        <v>768</v>
      </c>
      <c r="E38" s="631"/>
    </row>
    <row r="39" spans="1:5" ht="18.75" customHeight="1" thickBot="1" x14ac:dyDescent="0.35">
      <c r="A39" s="177"/>
      <c r="B39" s="334" t="s">
        <v>763</v>
      </c>
      <c r="C39" s="179" t="s">
        <v>764</v>
      </c>
      <c r="D39" s="179" t="s">
        <v>763</v>
      </c>
      <c r="E39" s="334" t="s">
        <v>764</v>
      </c>
    </row>
    <row r="40" spans="1:5" ht="18" customHeight="1" x14ac:dyDescent="0.25">
      <c r="A40" s="174" t="s">
        <v>783</v>
      </c>
      <c r="B40" s="331"/>
      <c r="C40" s="331"/>
      <c r="D40" s="338"/>
      <c r="E40" s="338"/>
    </row>
    <row r="41" spans="1:5" ht="18" customHeight="1" x14ac:dyDescent="0.3">
      <c r="A41" s="174" t="s">
        <v>784</v>
      </c>
      <c r="B41" s="339"/>
      <c r="C41" s="339"/>
      <c r="D41" s="340"/>
      <c r="E41" s="339"/>
    </row>
    <row r="42" spans="1:5" ht="18" customHeight="1" x14ac:dyDescent="0.3">
      <c r="A42" s="174" t="s">
        <v>785</v>
      </c>
      <c r="B42" s="339"/>
      <c r="C42" s="339"/>
      <c r="D42" s="340"/>
      <c r="E42" s="340"/>
    </row>
    <row r="43" spans="1:5" ht="18" customHeight="1" x14ac:dyDescent="0.3">
      <c r="A43" s="174" t="s">
        <v>786</v>
      </c>
      <c r="B43" s="339"/>
      <c r="C43" s="339"/>
      <c r="D43" s="340"/>
      <c r="E43" s="340"/>
    </row>
    <row r="44" spans="1:5" ht="18" customHeight="1" x14ac:dyDescent="0.3">
      <c r="A44" s="174" t="s">
        <v>787</v>
      </c>
      <c r="B44" s="339"/>
      <c r="C44" s="339"/>
      <c r="D44" s="340"/>
      <c r="E44" s="340"/>
    </row>
    <row r="45" spans="1:5" ht="18" customHeight="1" x14ac:dyDescent="0.3">
      <c r="A45" s="187" t="s">
        <v>788</v>
      </c>
      <c r="B45" s="339"/>
      <c r="C45" s="339"/>
      <c r="D45" s="340"/>
      <c r="E45" s="340"/>
    </row>
    <row r="46" spans="1:5" ht="18" customHeight="1" x14ac:dyDescent="0.3">
      <c r="A46" s="174" t="s">
        <v>290</v>
      </c>
      <c r="B46" s="339"/>
      <c r="C46" s="339"/>
      <c r="D46" s="340"/>
      <c r="E46" s="340"/>
    </row>
    <row r="47" spans="1:5" ht="18" customHeight="1" x14ac:dyDescent="0.3">
      <c r="A47" s="174" t="s">
        <v>789</v>
      </c>
      <c r="B47" s="329"/>
      <c r="C47" s="329"/>
      <c r="D47" s="330"/>
      <c r="E47" s="330"/>
    </row>
    <row r="48" spans="1:5" ht="18.75" customHeight="1" thickBot="1" x14ac:dyDescent="0.35">
      <c r="A48" s="66" t="s">
        <v>767</v>
      </c>
      <c r="B48" s="358">
        <f>SUM(B40:B47)</f>
        <v>0</v>
      </c>
      <c r="C48" s="358">
        <f>SUM(C40:C47)</f>
        <v>0</v>
      </c>
      <c r="D48" s="358">
        <f>SUM(D40:D47)</f>
        <v>0</v>
      </c>
      <c r="E48" s="358">
        <f>SUM(E40:E47)</f>
        <v>0</v>
      </c>
    </row>
    <row r="49" spans="1:5" ht="18.75" customHeight="1" thickTop="1" x14ac:dyDescent="0.3">
      <c r="A49" s="66"/>
      <c r="B49" s="350"/>
      <c r="C49" s="350"/>
      <c r="D49" s="381"/>
      <c r="E49" s="381"/>
    </row>
    <row r="50" spans="1:5" ht="18.75" customHeight="1" thickBot="1" x14ac:dyDescent="0.35">
      <c r="A50" s="66"/>
      <c r="B50" s="350"/>
      <c r="C50" s="350"/>
      <c r="D50" s="381"/>
      <c r="E50" s="381"/>
    </row>
    <row r="51" spans="1:5" ht="18.75" customHeight="1" thickBot="1" x14ac:dyDescent="0.35">
      <c r="A51" s="66"/>
      <c r="B51" s="766" t="s">
        <v>761</v>
      </c>
      <c r="C51" s="631"/>
      <c r="D51" s="766" t="s">
        <v>768</v>
      </c>
      <c r="E51" s="631"/>
    </row>
    <row r="52" spans="1:5" ht="18.75" customHeight="1" thickBot="1" x14ac:dyDescent="0.35">
      <c r="A52" s="140" t="s">
        <v>790</v>
      </c>
      <c r="B52" s="346" t="s">
        <v>763</v>
      </c>
      <c r="C52" s="347" t="s">
        <v>764</v>
      </c>
      <c r="D52" s="348" t="s">
        <v>763</v>
      </c>
      <c r="E52" s="347" t="s">
        <v>764</v>
      </c>
    </row>
    <row r="53" spans="1:5" ht="18" customHeight="1" x14ac:dyDescent="0.25">
      <c r="A53" s="174" t="s">
        <v>783</v>
      </c>
      <c r="B53" s="350"/>
      <c r="C53" s="350"/>
      <c r="D53" s="351"/>
      <c r="E53" s="351"/>
    </row>
    <row r="54" spans="1:5" ht="18" customHeight="1" x14ac:dyDescent="0.3">
      <c r="A54" s="187" t="s">
        <v>788</v>
      </c>
      <c r="B54" s="339"/>
      <c r="C54" s="339"/>
      <c r="D54" s="340"/>
      <c r="E54" s="339"/>
    </row>
    <row r="55" spans="1:5" ht="18" customHeight="1" x14ac:dyDescent="0.3">
      <c r="A55" s="174" t="s">
        <v>290</v>
      </c>
      <c r="B55" s="339"/>
      <c r="C55" s="339"/>
      <c r="D55" s="340"/>
      <c r="E55" s="340"/>
    </row>
    <row r="56" spans="1:5" ht="18" customHeight="1" x14ac:dyDescent="0.3">
      <c r="A56" s="174" t="s">
        <v>789</v>
      </c>
      <c r="B56" s="339"/>
      <c r="C56" s="339"/>
      <c r="D56" s="340"/>
      <c r="E56" s="340"/>
    </row>
    <row r="57" spans="1:5" ht="18.75" customHeight="1" thickBot="1" x14ac:dyDescent="0.35">
      <c r="A57" s="186" t="s">
        <v>767</v>
      </c>
      <c r="B57" s="358">
        <f>SUM(B53:B56)</f>
        <v>0</v>
      </c>
      <c r="C57" s="358">
        <f>SUM(C53:C56)</f>
        <v>0</v>
      </c>
      <c r="D57" s="358">
        <f>SUM(D53:D56)</f>
        <v>0</v>
      </c>
      <c r="E57" s="358">
        <f>SUM(E53:E56)</f>
        <v>0</v>
      </c>
    </row>
    <row r="58" spans="1:5" ht="18.75" customHeight="1" thickTop="1" thickBot="1" x14ac:dyDescent="0.35">
      <c r="A58" s="66"/>
      <c r="B58" s="350"/>
      <c r="C58" s="350"/>
      <c r="D58" s="381"/>
      <c r="E58" s="381"/>
    </row>
    <row r="59" spans="1:5" ht="18.75" customHeight="1" thickBot="1" x14ac:dyDescent="0.35">
      <c r="A59" s="66"/>
      <c r="B59" s="766" t="s">
        <v>761</v>
      </c>
      <c r="C59" s="631"/>
      <c r="D59" s="766" t="s">
        <v>768</v>
      </c>
      <c r="E59" s="631"/>
    </row>
    <row r="60" spans="1:5" ht="18.75" customHeight="1" thickBot="1" x14ac:dyDescent="0.35">
      <c r="A60" s="140" t="s">
        <v>791</v>
      </c>
      <c r="B60" s="347" t="s">
        <v>763</v>
      </c>
      <c r="C60" s="348" t="s">
        <v>764</v>
      </c>
      <c r="D60" s="347" t="s">
        <v>763</v>
      </c>
      <c r="E60" s="349" t="s">
        <v>764</v>
      </c>
    </row>
    <row r="61" spans="1:5" ht="18" customHeight="1" x14ac:dyDescent="0.3">
      <c r="A61" s="174" t="s">
        <v>792</v>
      </c>
      <c r="B61" s="339"/>
      <c r="C61" s="339"/>
      <c r="D61" s="350"/>
      <c r="E61" s="350"/>
    </row>
    <row r="62" spans="1:5" ht="26.4" customHeight="1" x14ac:dyDescent="0.3">
      <c r="A62" s="174" t="s">
        <v>793</v>
      </c>
      <c r="B62" s="339"/>
      <c r="C62" s="339"/>
      <c r="D62" s="339"/>
      <c r="E62" s="339"/>
    </row>
    <row r="63" spans="1:5" ht="20.399999999999999" customHeight="1" x14ac:dyDescent="0.3">
      <c r="A63" s="174" t="s">
        <v>794</v>
      </c>
      <c r="B63" s="339"/>
      <c r="C63" s="339"/>
      <c r="D63" s="339"/>
      <c r="E63" s="339"/>
    </row>
    <row r="64" spans="1:5" ht="18" customHeight="1" x14ac:dyDescent="0.3">
      <c r="A64" s="174" t="s">
        <v>795</v>
      </c>
      <c r="B64" s="339"/>
      <c r="C64" s="339"/>
      <c r="D64" s="339"/>
      <c r="E64" s="339"/>
    </row>
    <row r="65" spans="1:5" ht="20.100000000000001" customHeight="1" x14ac:dyDescent="0.3">
      <c r="A65" s="174" t="s">
        <v>796</v>
      </c>
      <c r="B65" s="339"/>
      <c r="C65" s="339"/>
      <c r="D65" s="339"/>
      <c r="E65" s="339"/>
    </row>
    <row r="66" spans="1:5" ht="25.95" customHeight="1" x14ac:dyDescent="0.3">
      <c r="A66" s="174" t="s">
        <v>797</v>
      </c>
      <c r="B66" s="339"/>
      <c r="C66" s="339"/>
      <c r="D66" s="339"/>
      <c r="E66" s="339"/>
    </row>
    <row r="67" spans="1:5" ht="18.75" customHeight="1" thickBot="1" x14ac:dyDescent="0.35">
      <c r="A67" s="66" t="s">
        <v>767</v>
      </c>
      <c r="B67" s="358">
        <f>SUM(B61:B66)</f>
        <v>0</v>
      </c>
      <c r="C67" s="358">
        <f>SUM(C61:C66)</f>
        <v>0</v>
      </c>
      <c r="D67" s="358">
        <f>SUM(D61:D66)</f>
        <v>0</v>
      </c>
      <c r="E67" s="358">
        <f>SUM(E61:E66)</f>
        <v>0</v>
      </c>
    </row>
    <row r="68" spans="1:5" ht="19.5" customHeight="1" thickTop="1" thickBot="1" x14ac:dyDescent="0.35">
      <c r="A68" s="66"/>
      <c r="B68" s="184"/>
      <c r="C68" s="184"/>
    </row>
    <row r="69" spans="1:5" ht="18.75" customHeight="1" thickBot="1" x14ac:dyDescent="0.35">
      <c r="A69" s="66"/>
      <c r="B69" s="772" t="s">
        <v>761</v>
      </c>
      <c r="C69" s="636"/>
      <c r="D69" s="773" t="s">
        <v>768</v>
      </c>
      <c r="E69" s="636"/>
    </row>
    <row r="70" spans="1:5" ht="18.75" customHeight="1" thickBot="1" x14ac:dyDescent="0.35">
      <c r="A70" s="332" t="s">
        <v>798</v>
      </c>
      <c r="B70" s="347" t="s">
        <v>763</v>
      </c>
      <c r="C70" s="385" t="s">
        <v>764</v>
      </c>
      <c r="D70" s="347" t="s">
        <v>763</v>
      </c>
      <c r="E70" s="386" t="s">
        <v>764</v>
      </c>
    </row>
    <row r="71" spans="1:5" ht="18" customHeight="1" x14ac:dyDescent="0.25">
      <c r="A71" s="333" t="s">
        <v>799</v>
      </c>
      <c r="B71" s="350"/>
      <c r="C71" s="350"/>
      <c r="D71" s="351"/>
      <c r="E71" s="351"/>
    </row>
    <row r="72" spans="1:5" ht="18" customHeight="1" x14ac:dyDescent="0.3">
      <c r="A72" s="333"/>
      <c r="B72" s="339"/>
      <c r="C72" s="339"/>
      <c r="D72" s="340"/>
      <c r="E72" s="340"/>
    </row>
    <row r="73" spans="1:5" ht="18" customHeight="1" x14ac:dyDescent="0.3">
      <c r="A73" s="333"/>
      <c r="B73" s="339"/>
      <c r="C73" s="339"/>
      <c r="D73" s="340"/>
      <c r="E73" s="340"/>
    </row>
    <row r="74" spans="1:5" ht="18.75" customHeight="1" thickBot="1" x14ac:dyDescent="0.35">
      <c r="A74" s="328" t="s">
        <v>767</v>
      </c>
      <c r="B74" s="358">
        <f>SUM(B71:B73)</f>
        <v>0</v>
      </c>
      <c r="C74" s="358">
        <f>SUM(C71:C73)</f>
        <v>0</v>
      </c>
      <c r="D74" s="358">
        <f>SUM(D71:D73)</f>
        <v>0</v>
      </c>
      <c r="E74" s="358">
        <f>SUM(E71:E73)</f>
        <v>0</v>
      </c>
    </row>
    <row r="75" spans="1:5" s="216" customFormat="1" ht="18.75" customHeight="1" thickTop="1" x14ac:dyDescent="0.3">
      <c r="A75" s="327"/>
      <c r="B75" s="423"/>
      <c r="C75" s="423"/>
      <c r="D75" s="423"/>
      <c r="E75" s="423"/>
    </row>
    <row r="76" spans="1:5" s="216" customFormat="1" ht="18.75" customHeight="1" x14ac:dyDescent="0.3">
      <c r="A76" s="327"/>
      <c r="B76" s="423"/>
      <c r="C76" s="423"/>
      <c r="D76" s="423"/>
      <c r="E76" s="423"/>
    </row>
    <row r="77" spans="1:5" s="216" customFormat="1" ht="18.75" customHeight="1" x14ac:dyDescent="0.3">
      <c r="A77" s="327" t="str">
        <f>+Caratula!B31</f>
        <v>Firmado a los efectos de su identificación con informe de fecha</v>
      </c>
      <c r="B77" s="423"/>
      <c r="C77" s="423"/>
      <c r="D77" s="423"/>
      <c r="E77" s="423"/>
    </row>
    <row r="78" spans="1:5" s="216" customFormat="1" ht="18.75" customHeight="1" x14ac:dyDescent="0.3">
      <c r="A78" s="569">
        <f>+Caratula!B32</f>
        <v>46108</v>
      </c>
      <c r="B78" s="423"/>
      <c r="C78" s="423"/>
      <c r="D78" s="423"/>
      <c r="E78" s="423"/>
    </row>
    <row r="79" spans="1:5" s="216" customFormat="1" ht="18.75" customHeight="1" x14ac:dyDescent="0.3">
      <c r="A79" s="569"/>
      <c r="B79" s="423"/>
      <c r="C79" s="423"/>
      <c r="D79" s="423"/>
      <c r="E79" s="423"/>
    </row>
    <row r="80" spans="1:5" s="216" customFormat="1" ht="18.75" customHeight="1" x14ac:dyDescent="0.3">
      <c r="A80" s="569"/>
      <c r="B80" s="423"/>
      <c r="C80" s="423"/>
      <c r="D80" s="423"/>
      <c r="E80" s="423"/>
    </row>
    <row r="81" spans="1:5" s="216" customFormat="1" ht="18.75" customHeight="1" x14ac:dyDescent="0.3">
      <c r="A81" s="569"/>
      <c r="B81" s="423"/>
      <c r="C81" s="423"/>
      <c r="D81" s="423"/>
      <c r="E81" s="423"/>
    </row>
    <row r="82" spans="1:5" s="216" customFormat="1" ht="18.75" customHeight="1" x14ac:dyDescent="0.3">
      <c r="A82" s="569"/>
      <c r="B82" s="423"/>
      <c r="C82" s="423"/>
      <c r="D82" s="423"/>
      <c r="E82" s="423"/>
    </row>
    <row r="83" spans="1:5" s="216" customFormat="1" ht="18.75" customHeight="1" x14ac:dyDescent="0.3">
      <c r="A83" s="569"/>
      <c r="B83" s="423"/>
      <c r="C83" s="423"/>
      <c r="D83" s="423"/>
      <c r="E83" s="423"/>
    </row>
    <row r="84" spans="1:5" s="216" customFormat="1" ht="18.75" customHeight="1" x14ac:dyDescent="0.3">
      <c r="A84" s="569"/>
      <c r="B84" s="423"/>
      <c r="C84" s="423"/>
      <c r="D84" s="423"/>
      <c r="E84" s="423"/>
    </row>
    <row r="85" spans="1:5" s="216" customFormat="1" ht="18.75" customHeight="1" x14ac:dyDescent="0.3">
      <c r="A85" s="569"/>
      <c r="B85" s="423"/>
      <c r="C85" s="423"/>
      <c r="D85" s="423"/>
      <c r="E85" s="423"/>
    </row>
    <row r="86" spans="1:5" s="216" customFormat="1" ht="18.75" customHeight="1" x14ac:dyDescent="0.3">
      <c r="A86" s="569"/>
      <c r="B86" s="423"/>
      <c r="C86" s="423"/>
      <c r="D86" s="423"/>
      <c r="E86" s="423"/>
    </row>
    <row r="87" spans="1:5" s="216" customFormat="1" ht="18.75" customHeight="1" x14ac:dyDescent="0.3">
      <c r="A87" s="569"/>
      <c r="B87" s="423"/>
      <c r="C87" s="423"/>
      <c r="D87" s="423"/>
      <c r="E87" s="423"/>
    </row>
    <row r="88" spans="1:5" s="216" customFormat="1" ht="18.75" customHeight="1" x14ac:dyDescent="0.3">
      <c r="A88" s="569"/>
      <c r="B88" s="423"/>
      <c r="C88" s="423"/>
      <c r="D88" s="423"/>
      <c r="E88" s="423"/>
    </row>
    <row r="89" spans="1:5" s="216" customFormat="1" ht="18.75" customHeight="1" x14ac:dyDescent="0.3">
      <c r="A89" s="569"/>
      <c r="B89" s="423"/>
      <c r="C89" s="423"/>
      <c r="D89" s="423"/>
      <c r="E89" s="423"/>
    </row>
    <row r="90" spans="1:5" s="216" customFormat="1" ht="18.75" customHeight="1" x14ac:dyDescent="0.3">
      <c r="A90" s="569"/>
      <c r="B90" s="423"/>
      <c r="C90" s="423"/>
      <c r="D90" s="423"/>
      <c r="E90" s="423"/>
    </row>
    <row r="91" spans="1:5" s="216" customFormat="1" ht="18.75" customHeight="1" x14ac:dyDescent="0.3">
      <c r="A91" s="569"/>
      <c r="B91" s="423"/>
      <c r="C91" s="423"/>
      <c r="D91" s="423"/>
      <c r="E91" s="423"/>
    </row>
    <row r="92" spans="1:5" s="216" customFormat="1" ht="18.75" customHeight="1" x14ac:dyDescent="0.3">
      <c r="A92" s="569"/>
      <c r="B92" s="423"/>
      <c r="C92" s="423"/>
      <c r="D92" s="423"/>
      <c r="E92" s="423"/>
    </row>
    <row r="93" spans="1:5" s="216" customFormat="1" ht="18.75" customHeight="1" x14ac:dyDescent="0.3">
      <c r="A93" s="569"/>
      <c r="B93" s="423"/>
      <c r="C93" s="423"/>
      <c r="D93" s="423"/>
      <c r="E93" s="423"/>
    </row>
    <row r="94" spans="1:5" s="216" customFormat="1" ht="18.75" customHeight="1" x14ac:dyDescent="0.3">
      <c r="A94" s="765" t="str">
        <f>+Caratula!B2</f>
        <v>Denominación social: ………………... (Tipo societario)</v>
      </c>
      <c r="B94" s="627"/>
      <c r="C94" s="627"/>
      <c r="D94" s="627"/>
      <c r="E94" s="627"/>
    </row>
    <row r="95" spans="1:5" s="216" customFormat="1" ht="18.75" customHeight="1" x14ac:dyDescent="0.3">
      <c r="A95" s="763" t="s">
        <v>400</v>
      </c>
      <c r="B95" s="622"/>
      <c r="C95" s="622"/>
      <c r="D95" s="622"/>
      <c r="E95" s="622"/>
    </row>
    <row r="96" spans="1:5" s="216" customFormat="1" ht="18.75" customHeight="1" x14ac:dyDescent="0.3">
      <c r="A96" s="341" t="s">
        <v>31</v>
      </c>
      <c r="B96" s="387">
        <f>+Caratula!D18</f>
        <v>46022</v>
      </c>
      <c r="C96" s="345"/>
      <c r="D96" s="345"/>
      <c r="E96" s="345"/>
    </row>
    <row r="97" spans="1:5" ht="18.75" customHeight="1" x14ac:dyDescent="0.35">
      <c r="A97" s="764" t="str">
        <f>+estadopat!A4</f>
        <v xml:space="preserve"> Comparativo con el ejercicio inmediato anterior. Cifras expresadas en moneda homogénea</v>
      </c>
      <c r="B97" s="731"/>
      <c r="C97" s="731"/>
      <c r="D97" s="731"/>
      <c r="E97" s="731"/>
    </row>
    <row r="98" spans="1:5" ht="18.75" customHeight="1" thickBot="1" x14ac:dyDescent="0.35">
      <c r="A98" s="66"/>
      <c r="B98" s="350"/>
      <c r="C98" s="350"/>
      <c r="D98" s="381"/>
      <c r="E98" s="381"/>
    </row>
    <row r="99" spans="1:5" ht="18.75" customHeight="1" thickBot="1" x14ac:dyDescent="0.35">
      <c r="A99" s="66"/>
      <c r="B99" s="766" t="s">
        <v>761</v>
      </c>
      <c r="C99" s="631"/>
      <c r="D99" s="766" t="s">
        <v>768</v>
      </c>
      <c r="E99" s="631"/>
    </row>
    <row r="100" spans="1:5" ht="18.75" customHeight="1" thickBot="1" x14ac:dyDescent="0.35">
      <c r="A100" s="140" t="s">
        <v>800</v>
      </c>
      <c r="B100" s="347" t="s">
        <v>763</v>
      </c>
      <c r="C100" s="348" t="s">
        <v>764</v>
      </c>
      <c r="D100" s="347" t="s">
        <v>763</v>
      </c>
      <c r="E100" s="349" t="s">
        <v>764</v>
      </c>
    </row>
    <row r="101" spans="1:5" ht="18" customHeight="1" x14ac:dyDescent="0.3">
      <c r="A101" s="187" t="s">
        <v>801</v>
      </c>
      <c r="B101" s="339"/>
      <c r="C101" s="339"/>
      <c r="D101" s="339"/>
      <c r="E101" s="339"/>
    </row>
    <row r="102" spans="1:5" ht="26.4" customHeight="1" x14ac:dyDescent="0.3">
      <c r="A102" s="187" t="s">
        <v>802</v>
      </c>
      <c r="B102" s="339"/>
      <c r="C102" s="339"/>
      <c r="D102" s="339"/>
      <c r="E102" s="339"/>
    </row>
    <row r="103" spans="1:5" ht="18" customHeight="1" x14ac:dyDescent="0.3">
      <c r="A103" s="174" t="s">
        <v>803</v>
      </c>
      <c r="B103" s="339"/>
      <c r="C103" s="339"/>
      <c r="D103" s="339"/>
      <c r="E103" s="339"/>
    </row>
    <row r="104" spans="1:5" ht="18" customHeight="1" x14ac:dyDescent="0.3">
      <c r="A104" s="174" t="s">
        <v>290</v>
      </c>
      <c r="B104" s="339"/>
      <c r="C104" s="339"/>
      <c r="D104" s="339"/>
      <c r="E104" s="339"/>
    </row>
    <row r="105" spans="1:5" ht="18" customHeight="1" x14ac:dyDescent="0.3">
      <c r="A105" s="174" t="s">
        <v>804</v>
      </c>
      <c r="B105" s="339"/>
      <c r="C105" s="339"/>
      <c r="D105" s="339"/>
      <c r="E105" s="339"/>
    </row>
    <row r="106" spans="1:5" ht="18.75" customHeight="1" thickBot="1" x14ac:dyDescent="0.35">
      <c r="A106" s="328" t="s">
        <v>767</v>
      </c>
      <c r="B106" s="358">
        <f>SUM(B101:B105)</f>
        <v>0</v>
      </c>
      <c r="C106" s="358">
        <f>SUM(C101:C105)</f>
        <v>0</v>
      </c>
      <c r="D106" s="358">
        <f>SUM(D101:D105)</f>
        <v>0</v>
      </c>
      <c r="E106" s="358">
        <f>SUM(E101:E105)</f>
        <v>0</v>
      </c>
    </row>
    <row r="107" spans="1:5" ht="19.5" customHeight="1" thickTop="1" thickBot="1" x14ac:dyDescent="0.35">
      <c r="A107" s="66"/>
      <c r="B107" s="350"/>
      <c r="C107" s="350"/>
      <c r="D107" s="381"/>
      <c r="E107" s="381"/>
    </row>
    <row r="108" spans="1:5" ht="18.75" customHeight="1" thickBot="1" x14ac:dyDescent="0.35">
      <c r="A108" s="66"/>
      <c r="B108" s="770" t="s">
        <v>761</v>
      </c>
      <c r="C108" s="631"/>
      <c r="D108" s="770" t="s">
        <v>768</v>
      </c>
      <c r="E108" s="631"/>
    </row>
    <row r="109" spans="1:5" ht="18.75" customHeight="1" thickBot="1" x14ac:dyDescent="0.35">
      <c r="A109" s="140" t="s">
        <v>805</v>
      </c>
      <c r="B109" s="359" t="s">
        <v>763</v>
      </c>
      <c r="C109" s="360" t="s">
        <v>764</v>
      </c>
      <c r="D109" s="359" t="s">
        <v>763</v>
      </c>
      <c r="E109" s="361" t="s">
        <v>764</v>
      </c>
    </row>
    <row r="110" spans="1:5" ht="18" customHeight="1" x14ac:dyDescent="0.25">
      <c r="A110" s="174" t="s">
        <v>806</v>
      </c>
      <c r="B110" s="350"/>
      <c r="C110" s="350"/>
      <c r="D110" s="351"/>
      <c r="E110" s="351"/>
    </row>
    <row r="111" spans="1:5" ht="18" customHeight="1" x14ac:dyDescent="0.25">
      <c r="A111" s="174" t="s">
        <v>807</v>
      </c>
      <c r="B111" s="350"/>
      <c r="C111" s="350"/>
      <c r="D111" s="351"/>
      <c r="E111" s="351"/>
    </row>
    <row r="112" spans="1:5" ht="28.2" customHeight="1" x14ac:dyDescent="0.3">
      <c r="A112" s="174" t="s">
        <v>808</v>
      </c>
      <c r="B112" s="339"/>
      <c r="C112" s="339"/>
      <c r="D112" s="340"/>
      <c r="E112" s="340"/>
    </row>
    <row r="113" spans="1:5" ht="18" customHeight="1" x14ac:dyDescent="0.3">
      <c r="A113" s="174" t="s">
        <v>809</v>
      </c>
      <c r="B113" s="339"/>
      <c r="C113" s="339"/>
      <c r="D113" s="340"/>
      <c r="E113" s="340"/>
    </row>
    <row r="114" spans="1:5" ht="18" customHeight="1" x14ac:dyDescent="0.3">
      <c r="A114" s="174" t="s">
        <v>804</v>
      </c>
      <c r="B114" s="339"/>
      <c r="C114" s="339"/>
      <c r="D114" s="340"/>
      <c r="E114" s="340"/>
    </row>
    <row r="115" spans="1:5" ht="18.75" customHeight="1" thickBot="1" x14ac:dyDescent="0.35">
      <c r="A115" s="328" t="s">
        <v>767</v>
      </c>
      <c r="B115" s="358">
        <f>SUM(B110:B114)</f>
        <v>0</v>
      </c>
      <c r="C115" s="358">
        <f>SUM(C110:C114)</f>
        <v>0</v>
      </c>
      <c r="D115" s="358">
        <f>SUM(D110:D114)</f>
        <v>0</v>
      </c>
      <c r="E115" s="358">
        <f>SUM(E110:E114)</f>
        <v>0</v>
      </c>
    </row>
    <row r="116" spans="1:5" ht="19.5" customHeight="1" thickTop="1" thickBot="1" x14ac:dyDescent="0.35">
      <c r="A116" s="66"/>
      <c r="B116" s="350"/>
      <c r="C116" s="350"/>
      <c r="D116" s="350"/>
      <c r="E116" s="350"/>
    </row>
    <row r="117" spans="1:5" ht="18.75" customHeight="1" thickBot="1" x14ac:dyDescent="0.35">
      <c r="A117" s="66"/>
      <c r="B117" s="766" t="s">
        <v>761</v>
      </c>
      <c r="C117" s="631"/>
      <c r="D117" s="766" t="s">
        <v>768</v>
      </c>
      <c r="E117" s="631"/>
    </row>
    <row r="118" spans="1:5" ht="18.75" customHeight="1" thickBot="1" x14ac:dyDescent="0.35">
      <c r="A118" s="140" t="s">
        <v>810</v>
      </c>
      <c r="B118" s="359" t="s">
        <v>763</v>
      </c>
      <c r="C118" s="360" t="s">
        <v>764</v>
      </c>
      <c r="D118" s="359" t="s">
        <v>763</v>
      </c>
      <c r="E118" s="361" t="s">
        <v>764</v>
      </c>
    </row>
    <row r="119" spans="1:5" ht="18" customHeight="1" x14ac:dyDescent="0.3">
      <c r="A119" s="174"/>
      <c r="B119" s="339"/>
      <c r="C119" s="339"/>
      <c r="D119" s="340"/>
      <c r="E119" s="340"/>
    </row>
    <row r="120" spans="1:5" ht="18" customHeight="1" x14ac:dyDescent="0.3">
      <c r="A120" s="174"/>
      <c r="B120" s="339"/>
      <c r="C120" s="339"/>
      <c r="D120" s="340"/>
      <c r="E120" s="340"/>
    </row>
    <row r="121" spans="1:5" ht="18.75" customHeight="1" thickBot="1" x14ac:dyDescent="0.35">
      <c r="A121" s="328" t="s">
        <v>767</v>
      </c>
      <c r="B121" s="358">
        <f>SUM(B119:B120)</f>
        <v>0</v>
      </c>
      <c r="C121" s="358">
        <f>SUM(C119:C120)</f>
        <v>0</v>
      </c>
      <c r="D121" s="358">
        <f>SUM(D119:D120)</f>
        <v>0</v>
      </c>
      <c r="E121" s="358">
        <f>SUM(E119:E120)</f>
        <v>0</v>
      </c>
    </row>
    <row r="122" spans="1:5" ht="19.5" customHeight="1" thickTop="1" thickBot="1" x14ac:dyDescent="0.35">
      <c r="A122" s="66"/>
      <c r="B122" s="350"/>
      <c r="C122" s="350"/>
      <c r="D122" s="350"/>
      <c r="E122" s="350"/>
    </row>
    <row r="123" spans="1:5" ht="18.75" customHeight="1" thickBot="1" x14ac:dyDescent="0.35">
      <c r="A123" s="140" t="s">
        <v>811</v>
      </c>
      <c r="B123" s="359" t="s">
        <v>763</v>
      </c>
      <c r="C123" s="359" t="s">
        <v>764</v>
      </c>
      <c r="D123" s="359" t="s">
        <v>763</v>
      </c>
      <c r="E123" s="362" t="s">
        <v>764</v>
      </c>
    </row>
    <row r="124" spans="1:5" ht="18" customHeight="1" x14ac:dyDescent="0.3">
      <c r="A124" s="174"/>
      <c r="B124" s="339"/>
      <c r="C124" s="339"/>
      <c r="D124" s="340"/>
      <c r="E124" s="340"/>
    </row>
    <row r="125" spans="1:5" ht="18" customHeight="1" x14ac:dyDescent="0.3">
      <c r="A125" s="174"/>
      <c r="B125" s="339"/>
      <c r="C125" s="339"/>
      <c r="D125" s="340"/>
      <c r="E125" s="340"/>
    </row>
    <row r="126" spans="1:5" ht="18.75" customHeight="1" thickBot="1" x14ac:dyDescent="0.35">
      <c r="A126" s="186" t="s">
        <v>767</v>
      </c>
      <c r="B126" s="358">
        <f>SUM(B124:B125)</f>
        <v>0</v>
      </c>
      <c r="C126" s="358">
        <f>SUM(C124:C125)</f>
        <v>0</v>
      </c>
      <c r="D126" s="358">
        <f>SUM(D124:D125)</f>
        <v>0</v>
      </c>
      <c r="E126" s="358">
        <f>SUM(E124:E125)</f>
        <v>0</v>
      </c>
    </row>
    <row r="127" spans="1:5" ht="19.5" customHeight="1" thickTop="1" thickBot="1" x14ac:dyDescent="0.35">
      <c r="A127" s="66"/>
      <c r="B127" s="350"/>
      <c r="C127" s="350"/>
      <c r="D127" s="350"/>
      <c r="E127" s="350"/>
    </row>
    <row r="128" spans="1:5" ht="18.75" customHeight="1" thickBot="1" x14ac:dyDescent="0.35">
      <c r="A128" s="140" t="s">
        <v>812</v>
      </c>
      <c r="B128" s="359"/>
      <c r="C128" s="359"/>
      <c r="D128" s="363" t="s">
        <v>763</v>
      </c>
      <c r="E128" s="362" t="s">
        <v>764</v>
      </c>
    </row>
    <row r="129" spans="1:5" ht="18" customHeight="1" x14ac:dyDescent="0.3">
      <c r="A129" s="174"/>
      <c r="B129" s="339"/>
      <c r="C129" s="339"/>
      <c r="D129" s="340"/>
      <c r="E129" s="340"/>
    </row>
    <row r="130" spans="1:5" ht="18" customHeight="1" x14ac:dyDescent="0.3">
      <c r="A130" s="174"/>
      <c r="B130" s="339"/>
      <c r="C130" s="339"/>
      <c r="D130" s="340"/>
      <c r="E130" s="340"/>
    </row>
    <row r="131" spans="1:5" ht="18.75" customHeight="1" thickBot="1" x14ac:dyDescent="0.35">
      <c r="A131" s="328" t="s">
        <v>767</v>
      </c>
      <c r="B131" s="380">
        <f>SUM(B129:B130)</f>
        <v>0</v>
      </c>
      <c r="C131" s="380">
        <f>SUM(C129:C130)</f>
        <v>0</v>
      </c>
      <c r="D131" s="358">
        <f>SUM(D129:D130)</f>
        <v>0</v>
      </c>
      <c r="E131" s="358">
        <f>SUM(E129:E130)</f>
        <v>0</v>
      </c>
    </row>
    <row r="132" spans="1:5" ht="18.75" customHeight="1" thickTop="1" x14ac:dyDescent="0.3">
      <c r="A132" s="66"/>
      <c r="B132" s="350"/>
      <c r="C132" s="350"/>
      <c r="D132" s="350"/>
      <c r="E132" s="350"/>
    </row>
    <row r="133" spans="1:5" ht="18.75" customHeight="1" thickBot="1" x14ac:dyDescent="0.35">
      <c r="A133" s="66"/>
      <c r="B133" s="350"/>
      <c r="C133" s="350"/>
      <c r="D133" s="381"/>
      <c r="E133" s="381"/>
    </row>
    <row r="134" spans="1:5" ht="19.5" customHeight="1" thickBot="1" x14ac:dyDescent="0.4">
      <c r="A134" s="175"/>
      <c r="B134" s="766" t="s">
        <v>761</v>
      </c>
      <c r="C134" s="631"/>
      <c r="D134" s="766" t="s">
        <v>768</v>
      </c>
      <c r="E134" s="631"/>
    </row>
    <row r="135" spans="1:5" ht="18.75" customHeight="1" thickBot="1" x14ac:dyDescent="0.35">
      <c r="A135" s="140" t="s">
        <v>813</v>
      </c>
      <c r="B135" s="359" t="s">
        <v>763</v>
      </c>
      <c r="C135" s="360" t="s">
        <v>764</v>
      </c>
      <c r="D135" s="359" t="s">
        <v>763</v>
      </c>
      <c r="E135" s="361" t="s">
        <v>764</v>
      </c>
    </row>
    <row r="136" spans="1:5" ht="18" customHeight="1" x14ac:dyDescent="0.3">
      <c r="A136" s="66" t="s">
        <v>814</v>
      </c>
      <c r="B136" s="350"/>
      <c r="C136" s="350"/>
      <c r="D136" s="351"/>
      <c r="E136" s="351"/>
    </row>
    <row r="137" spans="1:5" ht="18" customHeight="1" x14ac:dyDescent="0.3">
      <c r="A137" s="66" t="s">
        <v>815</v>
      </c>
      <c r="B137" s="339"/>
      <c r="C137" s="339"/>
      <c r="D137" s="339"/>
      <c r="E137" s="339"/>
    </row>
    <row r="138" spans="1:5" ht="18" customHeight="1" x14ac:dyDescent="0.3">
      <c r="A138" s="66" t="s">
        <v>816</v>
      </c>
      <c r="B138" s="339"/>
      <c r="C138" s="339"/>
      <c r="D138" s="339"/>
      <c r="E138" s="339"/>
    </row>
    <row r="139" spans="1:5" ht="18" customHeight="1" x14ac:dyDescent="0.3">
      <c r="A139" s="66" t="s">
        <v>817</v>
      </c>
      <c r="B139" s="339"/>
      <c r="C139" s="339"/>
      <c r="D139" s="339"/>
      <c r="E139" s="339"/>
    </row>
    <row r="140" spans="1:5" ht="18" customHeight="1" x14ac:dyDescent="0.3">
      <c r="A140" s="66" t="s">
        <v>818</v>
      </c>
      <c r="B140" s="339"/>
      <c r="C140" s="339"/>
      <c r="D140" s="339"/>
      <c r="E140" s="339"/>
    </row>
    <row r="141" spans="1:5" ht="18" customHeight="1" x14ac:dyDescent="0.3">
      <c r="A141" s="66" t="s">
        <v>819</v>
      </c>
      <c r="B141" s="339"/>
      <c r="C141" s="339"/>
      <c r="D141" s="339"/>
      <c r="E141" s="339"/>
    </row>
    <row r="142" spans="1:5" ht="18" customHeight="1" x14ac:dyDescent="0.3">
      <c r="A142" s="66" t="s">
        <v>820</v>
      </c>
      <c r="B142" s="339"/>
      <c r="C142" s="339"/>
      <c r="D142" s="339"/>
      <c r="E142" s="339"/>
    </row>
    <row r="143" spans="1:5" ht="18" customHeight="1" x14ac:dyDescent="0.3">
      <c r="A143" s="66" t="s">
        <v>821</v>
      </c>
      <c r="B143" s="339"/>
      <c r="C143" s="339"/>
      <c r="D143" s="339"/>
      <c r="E143" s="339"/>
    </row>
    <row r="144" spans="1:5" ht="22.2" customHeight="1" x14ac:dyDescent="0.3">
      <c r="A144" s="189" t="s">
        <v>822</v>
      </c>
      <c r="B144" s="339"/>
      <c r="C144" s="339"/>
      <c r="D144" s="339"/>
      <c r="E144" s="339"/>
    </row>
    <row r="145" spans="1:5" ht="18.75" customHeight="1" thickBot="1" x14ac:dyDescent="0.35">
      <c r="A145" s="328" t="s">
        <v>767</v>
      </c>
      <c r="B145" s="358">
        <f>SUM(B135:B144)</f>
        <v>0</v>
      </c>
      <c r="C145" s="358">
        <f>SUM(C135:C144)</f>
        <v>0</v>
      </c>
      <c r="D145" s="358">
        <f>SUM(D135:D144)</f>
        <v>0</v>
      </c>
      <c r="E145" s="358">
        <f>SUM(E135:E144)</f>
        <v>0</v>
      </c>
    </row>
    <row r="146" spans="1:5" ht="18.75" customHeight="1" thickTop="1" x14ac:dyDescent="0.3">
      <c r="A146" s="66"/>
      <c r="B146" s="184"/>
      <c r="C146" s="184"/>
    </row>
    <row r="147" spans="1:5" ht="18.75" customHeight="1" thickBot="1" x14ac:dyDescent="0.35">
      <c r="A147" s="66"/>
      <c r="B147" s="184"/>
      <c r="C147" s="184"/>
    </row>
    <row r="148" spans="1:5" ht="18.75" customHeight="1" thickBot="1" x14ac:dyDescent="0.35">
      <c r="A148" s="66"/>
      <c r="B148" s="767" t="s">
        <v>761</v>
      </c>
      <c r="C148" s="631"/>
      <c r="D148" s="768" t="s">
        <v>768</v>
      </c>
      <c r="E148" s="631"/>
    </row>
    <row r="149" spans="1:5" ht="18.75" customHeight="1" thickBot="1" x14ac:dyDescent="0.35">
      <c r="A149" s="140" t="s">
        <v>823</v>
      </c>
      <c r="B149" s="334" t="s">
        <v>763</v>
      </c>
      <c r="C149" s="179" t="s">
        <v>764</v>
      </c>
      <c r="D149" s="179" t="s">
        <v>763</v>
      </c>
      <c r="E149" s="334" t="s">
        <v>764</v>
      </c>
    </row>
    <row r="150" spans="1:5" ht="18" customHeight="1" x14ac:dyDescent="0.3">
      <c r="A150" s="66" t="s">
        <v>824</v>
      </c>
      <c r="B150" s="339"/>
      <c r="C150" s="339"/>
      <c r="D150" s="340"/>
      <c r="E150" s="340"/>
    </row>
    <row r="151" spans="1:5" ht="18" customHeight="1" x14ac:dyDescent="0.3">
      <c r="A151" s="66" t="s">
        <v>825</v>
      </c>
      <c r="B151" s="339"/>
      <c r="C151" s="339"/>
      <c r="D151" s="340"/>
      <c r="E151" s="340"/>
    </row>
    <row r="152" spans="1:5" ht="18" customHeight="1" x14ac:dyDescent="0.3">
      <c r="A152" s="66" t="s">
        <v>826</v>
      </c>
      <c r="B152" s="339"/>
      <c r="C152" s="339"/>
      <c r="D152" s="340"/>
      <c r="E152" s="340"/>
    </row>
    <row r="153" spans="1:5" ht="18" customHeight="1" x14ac:dyDescent="0.3">
      <c r="A153" s="66" t="s">
        <v>827</v>
      </c>
      <c r="B153" s="339"/>
      <c r="C153" s="339"/>
      <c r="D153" s="340"/>
      <c r="E153" s="340"/>
    </row>
    <row r="154" spans="1:5" ht="18.75" customHeight="1" thickBot="1" x14ac:dyDescent="0.35">
      <c r="A154" s="328" t="s">
        <v>828</v>
      </c>
      <c r="B154" s="358">
        <f>SUM(B150:B153)</f>
        <v>0</v>
      </c>
      <c r="C154" s="358">
        <f>SUM(C150:C153)</f>
        <v>0</v>
      </c>
      <c r="D154" s="358">
        <f>SUM(D150:D153)</f>
        <v>0</v>
      </c>
      <c r="E154" s="358">
        <f>SUM(E150:E153)</f>
        <v>0</v>
      </c>
    </row>
    <row r="155" spans="1:5" ht="18.75" customHeight="1" thickTop="1" x14ac:dyDescent="0.3">
      <c r="A155" s="66"/>
      <c r="B155" s="350"/>
      <c r="C155" s="350"/>
      <c r="D155" s="381"/>
      <c r="E155" s="381"/>
    </row>
    <row r="156" spans="1:5" s="216" customFormat="1" ht="18.75" customHeight="1" thickBot="1" x14ac:dyDescent="0.35">
      <c r="A156" s="327"/>
      <c r="B156" s="350"/>
      <c r="C156" s="350"/>
      <c r="D156" s="381"/>
      <c r="E156" s="381"/>
    </row>
    <row r="157" spans="1:5" ht="18.75" customHeight="1" thickBot="1" x14ac:dyDescent="0.35">
      <c r="A157" s="66"/>
      <c r="B157" s="766" t="s">
        <v>761</v>
      </c>
      <c r="C157" s="631"/>
      <c r="D157" s="766" t="s">
        <v>768</v>
      </c>
      <c r="E157" s="631"/>
    </row>
    <row r="158" spans="1:5" ht="18.75" customHeight="1" thickBot="1" x14ac:dyDescent="0.35">
      <c r="A158" s="140" t="s">
        <v>829</v>
      </c>
      <c r="B158" s="364" t="s">
        <v>763</v>
      </c>
      <c r="C158" s="359" t="s">
        <v>764</v>
      </c>
      <c r="D158" s="360" t="s">
        <v>763</v>
      </c>
      <c r="E158" s="359" t="s">
        <v>764</v>
      </c>
    </row>
    <row r="159" spans="1:5" ht="18" customHeight="1" x14ac:dyDescent="0.3">
      <c r="A159" s="66" t="s">
        <v>830</v>
      </c>
      <c r="B159" s="339"/>
      <c r="C159" s="339"/>
      <c r="D159" s="340"/>
      <c r="E159" s="340"/>
    </row>
    <row r="160" spans="1:5" ht="18" customHeight="1" x14ac:dyDescent="0.3">
      <c r="A160" s="66" t="s">
        <v>831</v>
      </c>
      <c r="B160" s="339"/>
      <c r="C160" s="339"/>
      <c r="D160" s="340"/>
      <c r="E160" s="340"/>
    </row>
    <row r="161" spans="1:5" ht="18" customHeight="1" x14ac:dyDescent="0.3">
      <c r="A161" s="66" t="s">
        <v>832</v>
      </c>
      <c r="B161" s="339"/>
      <c r="C161" s="339"/>
      <c r="D161" s="340"/>
      <c r="E161" s="340"/>
    </row>
    <row r="162" spans="1:5" ht="18" customHeight="1" x14ac:dyDescent="0.3">
      <c r="A162" s="66" t="s">
        <v>833</v>
      </c>
      <c r="B162" s="339"/>
      <c r="C162" s="339"/>
      <c r="D162" s="340"/>
      <c r="E162" s="340"/>
    </row>
    <row r="163" spans="1:5" ht="18" customHeight="1" x14ac:dyDescent="0.3">
      <c r="A163" s="66" t="s">
        <v>834</v>
      </c>
      <c r="B163" s="339"/>
      <c r="C163" s="339"/>
      <c r="D163" s="340"/>
      <c r="E163" s="340"/>
    </row>
    <row r="164" spans="1:5" ht="18" customHeight="1" x14ac:dyDescent="0.3">
      <c r="A164" s="173" t="s">
        <v>835</v>
      </c>
      <c r="B164" s="339"/>
      <c r="C164" s="339"/>
      <c r="D164" s="340"/>
      <c r="E164" s="340"/>
    </row>
    <row r="165" spans="1:5" ht="18" customHeight="1" x14ac:dyDescent="0.3">
      <c r="A165" s="66" t="s">
        <v>836</v>
      </c>
      <c r="B165" s="339"/>
      <c r="C165" s="339"/>
      <c r="D165" s="340"/>
      <c r="E165" s="340"/>
    </row>
    <row r="166" spans="1:5" ht="18" customHeight="1" x14ac:dyDescent="0.3">
      <c r="A166" s="66" t="s">
        <v>837</v>
      </c>
      <c r="B166" s="339"/>
      <c r="C166" s="339"/>
      <c r="D166" s="340"/>
      <c r="E166" s="340"/>
    </row>
    <row r="167" spans="1:5" ht="18" customHeight="1" x14ac:dyDescent="0.3">
      <c r="A167" s="66" t="s">
        <v>838</v>
      </c>
      <c r="B167" s="339"/>
      <c r="C167" s="339"/>
      <c r="D167" s="340"/>
      <c r="E167" s="340"/>
    </row>
    <row r="168" spans="1:5" ht="18" customHeight="1" x14ac:dyDescent="0.3">
      <c r="A168" s="66" t="s">
        <v>839</v>
      </c>
      <c r="B168" s="339"/>
      <c r="C168" s="339"/>
      <c r="D168" s="340"/>
      <c r="E168" s="340"/>
    </row>
    <row r="169" spans="1:5" ht="18" customHeight="1" x14ac:dyDescent="0.3">
      <c r="A169" s="66" t="s">
        <v>840</v>
      </c>
      <c r="B169" s="339"/>
      <c r="C169" s="339"/>
      <c r="D169" s="340"/>
      <c r="E169" s="340"/>
    </row>
    <row r="170" spans="1:5" ht="18.75" customHeight="1" thickBot="1" x14ac:dyDescent="0.35">
      <c r="A170" s="328" t="s">
        <v>828</v>
      </c>
      <c r="B170" s="358">
        <f>SUM(B159:B169)</f>
        <v>0</v>
      </c>
      <c r="C170" s="358">
        <f>SUM(C159:C169)</f>
        <v>0</v>
      </c>
      <c r="D170" s="358">
        <f>SUM(D159:D169)</f>
        <v>0</v>
      </c>
      <c r="E170" s="358">
        <f>SUM(E159:E169)</f>
        <v>0</v>
      </c>
    </row>
    <row r="171" spans="1:5" ht="19.5" customHeight="1" thickTop="1" x14ac:dyDescent="0.3">
      <c r="A171" s="66"/>
      <c r="B171" s="350"/>
      <c r="C171" s="350"/>
      <c r="D171" s="381"/>
      <c r="E171" s="381"/>
    </row>
    <row r="172" spans="1:5" s="216" customFormat="1" ht="19.5" customHeight="1" x14ac:dyDescent="0.3">
      <c r="A172" s="327"/>
      <c r="B172" s="350"/>
      <c r="C172" s="350"/>
      <c r="D172" s="381"/>
      <c r="E172" s="381"/>
    </row>
    <row r="173" spans="1:5" s="216" customFormat="1" ht="19.5" customHeight="1" x14ac:dyDescent="0.3">
      <c r="A173" s="327" t="str">
        <f>+Caratula!B31</f>
        <v>Firmado a los efectos de su identificación con informe de fecha</v>
      </c>
      <c r="B173" s="350"/>
      <c r="C173" s="350"/>
      <c r="D173" s="381"/>
      <c r="E173" s="381"/>
    </row>
    <row r="174" spans="1:5" s="216" customFormat="1" ht="19.5" customHeight="1" x14ac:dyDescent="0.3">
      <c r="A174" s="569">
        <f>+estadopat!A43</f>
        <v>46108</v>
      </c>
      <c r="B174" s="350"/>
      <c r="C174" s="350"/>
      <c r="D174" s="381"/>
      <c r="E174" s="381"/>
    </row>
    <row r="175" spans="1:5" s="216" customFormat="1" ht="19.5" customHeight="1" x14ac:dyDescent="0.3">
      <c r="A175" s="569"/>
      <c r="B175" s="350"/>
      <c r="C175" s="350"/>
      <c r="D175" s="381"/>
      <c r="E175" s="381"/>
    </row>
    <row r="176" spans="1:5" s="216" customFormat="1" ht="19.5" customHeight="1" x14ac:dyDescent="0.3">
      <c r="A176" s="569"/>
      <c r="B176" s="350"/>
      <c r="C176" s="350"/>
      <c r="D176" s="381"/>
      <c r="E176" s="381"/>
    </row>
    <row r="177" spans="1:5" s="216" customFormat="1" ht="19.5" customHeight="1" x14ac:dyDescent="0.3">
      <c r="A177" s="569"/>
      <c r="B177" s="350"/>
      <c r="C177" s="350"/>
      <c r="D177" s="381"/>
      <c r="E177" s="381"/>
    </row>
    <row r="178" spans="1:5" s="216" customFormat="1" ht="19.5" customHeight="1" x14ac:dyDescent="0.3">
      <c r="A178" s="569"/>
      <c r="B178" s="350"/>
      <c r="C178" s="350"/>
      <c r="D178" s="381"/>
      <c r="E178" s="381"/>
    </row>
    <row r="179" spans="1:5" s="216" customFormat="1" ht="19.5" customHeight="1" x14ac:dyDescent="0.3">
      <c r="A179" s="569"/>
      <c r="B179" s="350"/>
      <c r="C179" s="350"/>
      <c r="D179" s="381"/>
      <c r="E179" s="381"/>
    </row>
    <row r="180" spans="1:5" s="216" customFormat="1" ht="19.5" customHeight="1" x14ac:dyDescent="0.3">
      <c r="A180" s="569"/>
      <c r="B180" s="350"/>
      <c r="C180" s="350"/>
      <c r="D180" s="381"/>
      <c r="E180" s="381"/>
    </row>
    <row r="181" spans="1:5" s="216" customFormat="1" ht="19.5" customHeight="1" x14ac:dyDescent="0.3">
      <c r="A181" s="327"/>
      <c r="B181" s="350"/>
      <c r="C181" s="350"/>
      <c r="D181" s="381"/>
      <c r="E181" s="381"/>
    </row>
    <row r="182" spans="1:5" s="216" customFormat="1" ht="19.5" customHeight="1" x14ac:dyDescent="0.3">
      <c r="A182" s="327"/>
      <c r="B182" s="350"/>
      <c r="C182" s="350"/>
      <c r="D182" s="381"/>
      <c r="E182" s="381"/>
    </row>
    <row r="183" spans="1:5" s="216" customFormat="1" ht="19.5" customHeight="1" x14ac:dyDescent="0.3">
      <c r="A183" s="765" t="str">
        <f>+Caratula!B2</f>
        <v>Denominación social: ………………... (Tipo societario)</v>
      </c>
      <c r="B183" s="627"/>
      <c r="C183" s="627"/>
      <c r="D183" s="627"/>
      <c r="E183" s="627"/>
    </row>
    <row r="184" spans="1:5" s="216" customFormat="1" ht="19.5" customHeight="1" x14ac:dyDescent="0.3">
      <c r="A184" s="763" t="s">
        <v>400</v>
      </c>
      <c r="B184" s="622"/>
      <c r="C184" s="622"/>
      <c r="D184" s="622"/>
      <c r="E184" s="622"/>
    </row>
    <row r="185" spans="1:5" s="216" customFormat="1" ht="19.5" customHeight="1" x14ac:dyDescent="0.3">
      <c r="A185" s="341" t="s">
        <v>31</v>
      </c>
      <c r="B185" s="387">
        <f>+Caratula!D18</f>
        <v>46022</v>
      </c>
      <c r="C185" s="345"/>
      <c r="D185" s="345"/>
      <c r="E185" s="345"/>
    </row>
    <row r="186" spans="1:5" s="216" customFormat="1" ht="19.5" customHeight="1" x14ac:dyDescent="0.35">
      <c r="A186" s="764" t="str">
        <f>+estadopat!A4</f>
        <v xml:space="preserve"> Comparativo con el ejercicio inmediato anterior. Cifras expresadas en moneda homogénea</v>
      </c>
      <c r="B186" s="731"/>
      <c r="C186" s="731"/>
      <c r="D186" s="731"/>
      <c r="E186" s="731"/>
    </row>
    <row r="187" spans="1:5" s="216" customFormat="1" ht="19.5" customHeight="1" x14ac:dyDescent="0.3">
      <c r="A187" s="327"/>
      <c r="B187" s="350"/>
      <c r="C187" s="350"/>
      <c r="D187" s="381"/>
      <c r="E187" s="381"/>
    </row>
    <row r="188" spans="1:5" s="216" customFormat="1" ht="19.5" customHeight="1" x14ac:dyDescent="0.3">
      <c r="A188" s="327"/>
      <c r="B188" s="350"/>
      <c r="C188" s="350"/>
      <c r="D188" s="381"/>
      <c r="E188" s="381"/>
    </row>
    <row r="189" spans="1:5" s="216" customFormat="1" ht="19.5" customHeight="1" thickBot="1" x14ac:dyDescent="0.35">
      <c r="A189" s="327"/>
      <c r="B189" s="350"/>
      <c r="C189" s="350"/>
      <c r="D189" s="381"/>
      <c r="E189" s="381"/>
    </row>
    <row r="190" spans="1:5" ht="18.75" customHeight="1" thickBot="1" x14ac:dyDescent="0.35">
      <c r="A190" s="66"/>
      <c r="B190" s="766" t="s">
        <v>761</v>
      </c>
      <c r="C190" s="631"/>
      <c r="D190" s="766" t="s">
        <v>768</v>
      </c>
      <c r="E190" s="631"/>
    </row>
    <row r="191" spans="1:5" ht="18.75" customHeight="1" thickBot="1" x14ac:dyDescent="0.35">
      <c r="A191" s="140" t="s">
        <v>841</v>
      </c>
      <c r="B191" s="359" t="s">
        <v>763</v>
      </c>
      <c r="C191" s="360" t="s">
        <v>764</v>
      </c>
      <c r="D191" s="359" t="s">
        <v>763</v>
      </c>
      <c r="E191" s="361" t="s">
        <v>764</v>
      </c>
    </row>
    <row r="192" spans="1:5" ht="18" customHeight="1" x14ac:dyDescent="0.3">
      <c r="A192" s="66" t="s">
        <v>842</v>
      </c>
      <c r="B192" s="350"/>
      <c r="C192" s="350"/>
      <c r="D192" s="350"/>
      <c r="E192" s="351"/>
    </row>
    <row r="193" spans="1:5" ht="18" customHeight="1" x14ac:dyDescent="0.3">
      <c r="A193" s="66" t="s">
        <v>843</v>
      </c>
      <c r="B193" s="339"/>
      <c r="C193" s="339"/>
      <c r="D193" s="339"/>
      <c r="E193" s="340"/>
    </row>
    <row r="194" spans="1:5" ht="18" customHeight="1" x14ac:dyDescent="0.3">
      <c r="A194" s="66" t="s">
        <v>844</v>
      </c>
      <c r="B194" s="339"/>
      <c r="C194" s="339"/>
      <c r="D194" s="339"/>
      <c r="E194" s="340"/>
    </row>
    <row r="195" spans="1:5" ht="18" customHeight="1" x14ac:dyDescent="0.3">
      <c r="A195" s="66" t="s">
        <v>845</v>
      </c>
      <c r="B195" s="339"/>
      <c r="C195" s="339"/>
      <c r="D195" s="339"/>
      <c r="E195" s="340"/>
    </row>
    <row r="196" spans="1:5" ht="18" customHeight="1" x14ac:dyDescent="0.3">
      <c r="A196" s="66" t="s">
        <v>846</v>
      </c>
      <c r="B196" s="339"/>
      <c r="C196" s="339"/>
      <c r="D196" s="339"/>
      <c r="E196" s="340"/>
    </row>
    <row r="197" spans="1:5" ht="18" customHeight="1" x14ac:dyDescent="0.3">
      <c r="A197" s="66" t="s">
        <v>847</v>
      </c>
      <c r="B197" s="339"/>
      <c r="C197" s="339"/>
      <c r="D197" s="339"/>
      <c r="E197" s="340"/>
    </row>
    <row r="198" spans="1:5" ht="18" customHeight="1" x14ac:dyDescent="0.3">
      <c r="A198" s="66" t="s">
        <v>848</v>
      </c>
      <c r="B198" s="339"/>
      <c r="C198" s="339"/>
      <c r="D198" s="339"/>
      <c r="E198" s="340"/>
    </row>
    <row r="199" spans="1:5" ht="18" customHeight="1" x14ac:dyDescent="0.3">
      <c r="A199" s="66" t="s">
        <v>849</v>
      </c>
      <c r="B199" s="339"/>
      <c r="C199" s="339"/>
      <c r="D199" s="339"/>
      <c r="E199" s="340"/>
    </row>
    <row r="200" spans="1:5" ht="18" customHeight="1" x14ac:dyDescent="0.3">
      <c r="A200" s="66" t="s">
        <v>850</v>
      </c>
      <c r="B200" s="339"/>
      <c r="C200" s="339"/>
      <c r="D200" s="339"/>
      <c r="E200" s="340"/>
    </row>
    <row r="201" spans="1:5" ht="18" customHeight="1" x14ac:dyDescent="0.3">
      <c r="A201" s="66"/>
      <c r="B201" s="339"/>
      <c r="C201" s="339"/>
      <c r="D201" s="339"/>
      <c r="E201" s="340"/>
    </row>
    <row r="202" spans="1:5" ht="18.75" customHeight="1" thickBot="1" x14ac:dyDescent="0.35">
      <c r="A202" s="328" t="s">
        <v>767</v>
      </c>
      <c r="B202" s="358">
        <f>SUM(B192:B201)</f>
        <v>0</v>
      </c>
      <c r="C202" s="358">
        <f>SUM(C192:C201)</f>
        <v>0</v>
      </c>
      <c r="D202" s="358">
        <f>SUM(D192:D201)</f>
        <v>0</v>
      </c>
      <c r="E202" s="358">
        <f>SUM(E192:E201)</f>
        <v>0</v>
      </c>
    </row>
    <row r="203" spans="1:5" ht="18.75" customHeight="1" thickTop="1" x14ac:dyDescent="0.3">
      <c r="A203" s="66"/>
      <c r="B203" s="350"/>
      <c r="C203" s="350"/>
      <c r="D203" s="381"/>
      <c r="E203" s="381"/>
    </row>
    <row r="204" spans="1:5" ht="18" customHeight="1" x14ac:dyDescent="0.3">
      <c r="A204" s="66"/>
      <c r="B204" s="350"/>
      <c r="C204" s="350"/>
      <c r="D204" s="381"/>
      <c r="E204" s="381"/>
    </row>
    <row r="205" spans="1:5" ht="18.75" customHeight="1" thickBot="1" x14ac:dyDescent="0.35">
      <c r="A205" s="66"/>
      <c r="B205" s="350"/>
      <c r="C205" s="350"/>
      <c r="D205" s="381"/>
      <c r="E205" s="381"/>
    </row>
    <row r="206" spans="1:5" ht="18.75" customHeight="1" thickBot="1" x14ac:dyDescent="0.35">
      <c r="A206" s="66"/>
      <c r="B206" s="766" t="s">
        <v>761</v>
      </c>
      <c r="C206" s="631"/>
      <c r="D206" s="766" t="s">
        <v>768</v>
      </c>
      <c r="E206" s="631"/>
    </row>
    <row r="207" spans="1:5" ht="18.75" customHeight="1" thickBot="1" x14ac:dyDescent="0.35">
      <c r="A207" s="140" t="s">
        <v>851</v>
      </c>
      <c r="B207" s="364" t="s">
        <v>763</v>
      </c>
      <c r="C207" s="359" t="s">
        <v>764</v>
      </c>
      <c r="D207" s="360" t="s">
        <v>763</v>
      </c>
      <c r="E207" s="359" t="s">
        <v>764</v>
      </c>
    </row>
    <row r="208" spans="1:5" ht="18" customHeight="1" x14ac:dyDescent="0.3">
      <c r="A208" s="66" t="s">
        <v>852</v>
      </c>
      <c r="B208" s="339"/>
      <c r="C208" s="339"/>
      <c r="D208" s="339"/>
      <c r="E208" s="339"/>
    </row>
    <row r="209" spans="1:5" ht="18" customHeight="1" x14ac:dyDescent="0.3">
      <c r="A209" s="66" t="s">
        <v>853</v>
      </c>
      <c r="B209" s="339"/>
      <c r="C209" s="339"/>
      <c r="D209" s="339"/>
      <c r="E209" s="339"/>
    </row>
    <row r="210" spans="1:5" ht="18" customHeight="1" x14ac:dyDescent="0.3">
      <c r="A210" s="66" t="s">
        <v>793</v>
      </c>
      <c r="B210" s="339"/>
      <c r="C210" s="339"/>
      <c r="D210" s="339"/>
      <c r="E210" s="339"/>
    </row>
    <row r="211" spans="1:5" ht="18" customHeight="1" x14ac:dyDescent="0.3">
      <c r="A211" s="66" t="s">
        <v>854</v>
      </c>
      <c r="B211" s="339"/>
      <c r="C211" s="339"/>
      <c r="D211" s="339"/>
      <c r="E211" s="339"/>
    </row>
    <row r="212" spans="1:5" s="216" customFormat="1" ht="18" customHeight="1" x14ac:dyDescent="0.3">
      <c r="A212" s="66" t="s">
        <v>855</v>
      </c>
      <c r="B212" s="339"/>
      <c r="C212" s="339"/>
      <c r="D212" s="339"/>
      <c r="E212" s="339"/>
    </row>
    <row r="213" spans="1:5" s="216" customFormat="1" ht="18" customHeight="1" x14ac:dyDescent="0.3">
      <c r="A213" s="66" t="s">
        <v>856</v>
      </c>
      <c r="B213" s="339"/>
      <c r="C213" s="339"/>
      <c r="D213" s="339"/>
      <c r="E213" s="339"/>
    </row>
    <row r="214" spans="1:5" s="216" customFormat="1" ht="18" customHeight="1" x14ac:dyDescent="0.3">
      <c r="A214" s="66" t="s">
        <v>857</v>
      </c>
      <c r="B214" s="339"/>
      <c r="C214" s="339"/>
      <c r="D214" s="339"/>
      <c r="E214" s="339"/>
    </row>
    <row r="215" spans="1:5" ht="18" customHeight="1" x14ac:dyDescent="0.3">
      <c r="A215" s="66" t="s">
        <v>858</v>
      </c>
      <c r="B215" s="339"/>
      <c r="C215" s="339"/>
      <c r="D215" s="339"/>
      <c r="E215" s="339"/>
    </row>
    <row r="216" spans="1:5" s="216" customFormat="1" ht="18" customHeight="1" x14ac:dyDescent="0.3">
      <c r="A216" s="66" t="s">
        <v>859</v>
      </c>
      <c r="B216" s="339"/>
      <c r="C216" s="339"/>
      <c r="D216" s="339"/>
      <c r="E216" s="339"/>
    </row>
    <row r="217" spans="1:5" ht="18" customHeight="1" x14ac:dyDescent="0.3">
      <c r="A217" s="66" t="s">
        <v>860</v>
      </c>
      <c r="B217" s="339"/>
      <c r="C217" s="339"/>
      <c r="D217" s="339"/>
      <c r="E217" s="339"/>
    </row>
    <row r="218" spans="1:5" ht="18" customHeight="1" x14ac:dyDescent="0.3">
      <c r="A218" s="66" t="s">
        <v>861</v>
      </c>
      <c r="B218" s="339"/>
      <c r="C218" s="339"/>
      <c r="D218" s="339"/>
      <c r="E218" s="339"/>
    </row>
    <row r="219" spans="1:5" ht="18" customHeight="1" x14ac:dyDescent="0.3">
      <c r="A219" s="66"/>
      <c r="B219" s="339"/>
      <c r="C219" s="339"/>
      <c r="D219" s="339"/>
      <c r="E219" s="339"/>
    </row>
    <row r="220" spans="1:5" ht="18.75" customHeight="1" thickBot="1" x14ac:dyDescent="0.35">
      <c r="A220" s="465" t="s">
        <v>767</v>
      </c>
      <c r="B220" s="358">
        <f>SUM(B208:B219)</f>
        <v>0</v>
      </c>
      <c r="C220" s="358">
        <f>SUM(C208:C219)</f>
        <v>0</v>
      </c>
      <c r="D220" s="358">
        <f>SUM(D208:D219)</f>
        <v>0</v>
      </c>
      <c r="E220" s="358">
        <f>SUM(E208:E219)</f>
        <v>0</v>
      </c>
    </row>
    <row r="221" spans="1:5" ht="19.5" customHeight="1" thickTop="1" x14ac:dyDescent="0.3">
      <c r="A221" s="190"/>
      <c r="B221" s="350"/>
      <c r="C221" s="350"/>
      <c r="D221" s="381"/>
      <c r="E221" s="381"/>
    </row>
    <row r="222" spans="1:5" ht="18" customHeight="1" x14ac:dyDescent="0.3">
      <c r="A222" s="140" t="s">
        <v>862</v>
      </c>
      <c r="B222" s="339"/>
      <c r="C222" s="339"/>
      <c r="D222" s="339"/>
      <c r="E222" s="339"/>
    </row>
    <row r="223" spans="1:5" ht="18" customHeight="1" x14ac:dyDescent="0.3">
      <c r="A223" s="66" t="s">
        <v>863</v>
      </c>
      <c r="B223" s="339"/>
      <c r="C223" s="339"/>
      <c r="D223" s="339"/>
      <c r="E223" s="339"/>
    </row>
    <row r="224" spans="1:5" ht="18.75" customHeight="1" thickBot="1" x14ac:dyDescent="0.35">
      <c r="A224" s="186" t="s">
        <v>767</v>
      </c>
      <c r="B224" s="358">
        <f>SUM(B223:B223)</f>
        <v>0</v>
      </c>
      <c r="C224" s="358">
        <f>SUM(C223:C223)</f>
        <v>0</v>
      </c>
      <c r="D224" s="358">
        <f>SUM(D223:D223)</f>
        <v>0</v>
      </c>
      <c r="E224" s="358">
        <f>SUM(E223:E223)</f>
        <v>0</v>
      </c>
    </row>
    <row r="225" spans="1:5" ht="19.5" customHeight="1" thickTop="1" x14ac:dyDescent="0.3">
      <c r="A225" s="191"/>
      <c r="B225" s="339"/>
      <c r="C225" s="339"/>
      <c r="D225" s="342"/>
      <c r="E225" s="342"/>
    </row>
    <row r="226" spans="1:5" ht="18" customHeight="1" x14ac:dyDescent="0.3">
      <c r="A226" s="140" t="s">
        <v>864</v>
      </c>
      <c r="B226" s="339"/>
      <c r="C226" s="339"/>
      <c r="D226" s="342"/>
      <c r="E226" s="342"/>
    </row>
    <row r="227" spans="1:5" ht="18" customHeight="1" x14ac:dyDescent="0.3">
      <c r="A227" s="66"/>
      <c r="B227" s="339"/>
      <c r="C227" s="339"/>
      <c r="D227" s="339"/>
      <c r="E227" s="339"/>
    </row>
    <row r="228" spans="1:5" ht="18.75" customHeight="1" thickBot="1" x14ac:dyDescent="0.35">
      <c r="A228" s="328" t="s">
        <v>767</v>
      </c>
      <c r="B228" s="358">
        <f>SUM(B227:B227)</f>
        <v>0</v>
      </c>
      <c r="C228" s="358">
        <f>SUM(C227:C227)</f>
        <v>0</v>
      </c>
      <c r="D228" s="358">
        <f>SUM(D227:D227)</f>
        <v>0</v>
      </c>
      <c r="E228" s="358">
        <f>SUM(E227:E227)</f>
        <v>0</v>
      </c>
    </row>
    <row r="229" spans="1:5" ht="19.5" customHeight="1" thickTop="1" x14ac:dyDescent="0.3">
      <c r="A229" s="191"/>
      <c r="B229" s="350"/>
      <c r="C229" s="350"/>
      <c r="D229" s="381"/>
      <c r="E229" s="381"/>
    </row>
    <row r="230" spans="1:5" ht="19.5" customHeight="1" thickBot="1" x14ac:dyDescent="0.35">
      <c r="A230" s="191"/>
      <c r="B230" s="350"/>
      <c r="C230" s="350"/>
      <c r="D230" s="381"/>
      <c r="E230" s="381"/>
    </row>
    <row r="231" spans="1:5" ht="19.5" customHeight="1" thickBot="1" x14ac:dyDescent="0.35">
      <c r="A231" s="191"/>
      <c r="B231" s="766" t="s">
        <v>761</v>
      </c>
      <c r="C231" s="631"/>
      <c r="D231" s="766" t="s">
        <v>768</v>
      </c>
      <c r="E231" s="631"/>
    </row>
    <row r="232" spans="1:5" ht="18.75" customHeight="1" thickBot="1" x14ac:dyDescent="0.35">
      <c r="A232" s="140" t="s">
        <v>865</v>
      </c>
      <c r="B232" s="359" t="s">
        <v>763</v>
      </c>
      <c r="C232" s="360" t="s">
        <v>764</v>
      </c>
      <c r="D232" s="359" t="s">
        <v>763</v>
      </c>
      <c r="E232" s="361" t="s">
        <v>764</v>
      </c>
    </row>
    <row r="233" spans="1:5" ht="18" customHeight="1" x14ac:dyDescent="0.3">
      <c r="A233" s="66" t="s">
        <v>866</v>
      </c>
      <c r="B233" s="339"/>
      <c r="C233" s="339"/>
      <c r="D233" s="340"/>
      <c r="E233" s="340"/>
    </row>
    <row r="234" spans="1:5" s="216" customFormat="1" ht="18" customHeight="1" x14ac:dyDescent="0.3">
      <c r="A234" s="327"/>
      <c r="B234" s="339"/>
      <c r="C234" s="339"/>
      <c r="D234" s="340"/>
      <c r="E234" s="340"/>
    </row>
    <row r="235" spans="1:5" s="216" customFormat="1" ht="18" customHeight="1" x14ac:dyDescent="0.3">
      <c r="A235" s="327"/>
      <c r="B235" s="339"/>
      <c r="C235" s="339"/>
      <c r="D235" s="340"/>
      <c r="E235" s="340"/>
    </row>
    <row r="236" spans="1:5" s="216" customFormat="1" ht="18" customHeight="1" x14ac:dyDescent="0.3">
      <c r="A236" s="327"/>
      <c r="B236" s="339"/>
      <c r="C236" s="339"/>
      <c r="D236" s="340"/>
      <c r="E236" s="340"/>
    </row>
    <row r="237" spans="1:5" ht="18" customHeight="1" x14ac:dyDescent="0.3">
      <c r="A237" s="66"/>
      <c r="B237" s="339"/>
      <c r="C237" s="339"/>
      <c r="D237" s="340"/>
      <c r="E237" s="340"/>
    </row>
    <row r="238" spans="1:5" ht="18" customHeight="1" x14ac:dyDescent="0.3">
      <c r="A238" s="66"/>
      <c r="B238" s="339"/>
      <c r="C238" s="339"/>
      <c r="D238" s="340"/>
      <c r="E238" s="340"/>
    </row>
    <row r="239" spans="1:5" ht="18.75" customHeight="1" thickBot="1" x14ac:dyDescent="0.35">
      <c r="A239" s="328" t="s">
        <v>767</v>
      </c>
      <c r="B239" s="358">
        <f>SUM(B233:B237)</f>
        <v>0</v>
      </c>
      <c r="C239" s="358">
        <f>SUM(C233:C237)</f>
        <v>0</v>
      </c>
      <c r="D239" s="358">
        <f>SUM(D233:D237)</f>
        <v>0</v>
      </c>
      <c r="E239" s="358">
        <f>SUM(E233:E237)</f>
        <v>0</v>
      </c>
    </row>
    <row r="240" spans="1:5" ht="19.5" customHeight="1" thickTop="1" thickBot="1" x14ac:dyDescent="0.35">
      <c r="A240" s="66"/>
      <c r="B240" s="350"/>
      <c r="C240" s="350"/>
      <c r="D240" s="381"/>
      <c r="E240" s="381"/>
    </row>
    <row r="241" spans="1:5" ht="19.5" customHeight="1" thickBot="1" x14ac:dyDescent="0.35">
      <c r="A241" s="191"/>
      <c r="B241" s="766" t="s">
        <v>761</v>
      </c>
      <c r="C241" s="631"/>
      <c r="D241" s="766" t="s">
        <v>768</v>
      </c>
      <c r="E241" s="631"/>
    </row>
    <row r="242" spans="1:5" ht="18.75" customHeight="1" thickBot="1" x14ac:dyDescent="0.35">
      <c r="A242" s="140" t="s">
        <v>867</v>
      </c>
      <c r="B242" s="364" t="s">
        <v>763</v>
      </c>
      <c r="C242" s="359" t="s">
        <v>764</v>
      </c>
      <c r="D242" s="359" t="s">
        <v>763</v>
      </c>
      <c r="E242" s="361" t="s">
        <v>764</v>
      </c>
    </row>
    <row r="243" spans="1:5" ht="18" customHeight="1" x14ac:dyDescent="0.3">
      <c r="A243" s="66"/>
      <c r="B243" s="339"/>
      <c r="C243" s="339"/>
      <c r="D243" s="340"/>
      <c r="E243" s="340"/>
    </row>
    <row r="244" spans="1:5" ht="18" customHeight="1" x14ac:dyDescent="0.3">
      <c r="A244" s="66"/>
      <c r="B244" s="339"/>
      <c r="C244" s="339"/>
      <c r="D244" s="340"/>
      <c r="E244" s="340"/>
    </row>
    <row r="245" spans="1:5" ht="18" customHeight="1" x14ac:dyDescent="0.3">
      <c r="A245" s="66"/>
      <c r="B245" s="339"/>
      <c r="C245" s="339"/>
      <c r="D245" s="340"/>
      <c r="E245" s="340"/>
    </row>
    <row r="246" spans="1:5" ht="18.75" customHeight="1" thickBot="1" x14ac:dyDescent="0.35">
      <c r="A246" s="467" t="s">
        <v>767</v>
      </c>
      <c r="B246" s="358">
        <f>SUM(B243:B244)</f>
        <v>0</v>
      </c>
      <c r="C246" s="358">
        <f>SUM(C243:C244)</f>
        <v>0</v>
      </c>
      <c r="D246" s="358">
        <f>SUM(D243:D244)</f>
        <v>0</v>
      </c>
      <c r="E246" s="358">
        <f>SUM(E243:E244)</f>
        <v>0</v>
      </c>
    </row>
    <row r="247" spans="1:5" s="216" customFormat="1" ht="18.75" customHeight="1" thickTop="1" x14ac:dyDescent="0.3">
      <c r="A247" s="327"/>
      <c r="B247" s="423"/>
      <c r="C247" s="423"/>
      <c r="D247" s="423"/>
      <c r="E247" s="423"/>
    </row>
    <row r="248" spans="1:5" ht="19.5" customHeight="1" thickBot="1" x14ac:dyDescent="0.35">
      <c r="A248" s="66"/>
      <c r="B248" s="184"/>
      <c r="C248" s="184"/>
      <c r="D248" s="184"/>
      <c r="E248" s="184"/>
    </row>
    <row r="249" spans="1:5" ht="19.5" customHeight="1" thickBot="1" x14ac:dyDescent="0.35">
      <c r="A249" s="191"/>
      <c r="B249" s="767"/>
      <c r="C249" s="631"/>
      <c r="D249" s="768" t="s">
        <v>768</v>
      </c>
      <c r="E249" s="631"/>
    </row>
    <row r="250" spans="1:5" ht="18.75" customHeight="1" thickBot="1" x14ac:dyDescent="0.35">
      <c r="A250" s="140" t="s">
        <v>868</v>
      </c>
      <c r="B250" s="178"/>
      <c r="C250" s="179"/>
      <c r="D250" s="179" t="s">
        <v>763</v>
      </c>
      <c r="E250" s="178" t="s">
        <v>764</v>
      </c>
    </row>
    <row r="251" spans="1:5" ht="18" customHeight="1" x14ac:dyDescent="0.3">
      <c r="A251" s="66"/>
      <c r="B251" s="184"/>
      <c r="C251" s="184"/>
      <c r="D251" s="188"/>
      <c r="E251" s="188"/>
    </row>
    <row r="252" spans="1:5" ht="18" customHeight="1" x14ac:dyDescent="0.3">
      <c r="A252" s="66"/>
      <c r="B252" s="343"/>
      <c r="C252" s="343"/>
      <c r="D252" s="344"/>
      <c r="E252" s="344"/>
    </row>
    <row r="253" spans="1:5" ht="18.75" customHeight="1" thickBot="1" x14ac:dyDescent="0.35">
      <c r="A253" s="467" t="s">
        <v>767</v>
      </c>
      <c r="B253" s="380">
        <f>SUM(B251:B252)</f>
        <v>0</v>
      </c>
      <c r="C253" s="380">
        <f>SUM(C251:C252)</f>
        <v>0</v>
      </c>
      <c r="D253" s="358">
        <f>SUM(D251:D251)</f>
        <v>0</v>
      </c>
      <c r="E253" s="358">
        <f>SUM(E251:E251)</f>
        <v>0</v>
      </c>
    </row>
    <row r="254" spans="1:5" ht="19.5" customHeight="1" thickTop="1" thickBot="1" x14ac:dyDescent="0.35">
      <c r="A254" s="66"/>
      <c r="B254" s="350"/>
      <c r="C254" s="350"/>
      <c r="D254" s="350"/>
      <c r="E254" s="350"/>
    </row>
    <row r="255" spans="1:5" ht="18.75" customHeight="1" thickBot="1" x14ac:dyDescent="0.35">
      <c r="A255" s="66"/>
      <c r="B255" s="766" t="s">
        <v>761</v>
      </c>
      <c r="C255" s="631"/>
      <c r="D255" s="766" t="s">
        <v>768</v>
      </c>
      <c r="E255" s="631"/>
    </row>
    <row r="256" spans="1:5" ht="18.75" customHeight="1" thickBot="1" x14ac:dyDescent="0.35">
      <c r="A256" s="140" t="s">
        <v>869</v>
      </c>
      <c r="B256" s="364" t="s">
        <v>763</v>
      </c>
      <c r="C256" s="359" t="s">
        <v>764</v>
      </c>
      <c r="D256" s="359" t="s">
        <v>763</v>
      </c>
      <c r="E256" s="361" t="s">
        <v>764</v>
      </c>
    </row>
    <row r="257" spans="1:5" ht="18" customHeight="1" x14ac:dyDescent="0.3">
      <c r="A257" s="66"/>
      <c r="B257" s="339"/>
      <c r="C257" s="339"/>
      <c r="D257" s="340"/>
      <c r="E257" s="340"/>
    </row>
    <row r="258" spans="1:5" ht="18" customHeight="1" x14ac:dyDescent="0.3">
      <c r="A258" s="66"/>
      <c r="B258" s="339"/>
      <c r="C258" s="339"/>
      <c r="D258" s="340"/>
      <c r="E258" s="340"/>
    </row>
    <row r="259" spans="1:5" ht="18" customHeight="1" x14ac:dyDescent="0.3">
      <c r="A259" s="66"/>
      <c r="B259" s="339"/>
      <c r="C259" s="339"/>
      <c r="D259" s="340"/>
      <c r="E259" s="340"/>
    </row>
    <row r="260" spans="1:5" ht="18.75" customHeight="1" thickBot="1" x14ac:dyDescent="0.35">
      <c r="A260" s="467" t="s">
        <v>767</v>
      </c>
      <c r="B260" s="358">
        <f>SUM(B257:B258)</f>
        <v>0</v>
      </c>
      <c r="C260" s="358">
        <f>SUM(C257:C258)</f>
        <v>0</v>
      </c>
      <c r="D260" s="358">
        <f>SUM(D257:D258)</f>
        <v>0</v>
      </c>
      <c r="E260" s="358">
        <f>SUM(E257:E258)</f>
        <v>0</v>
      </c>
    </row>
    <row r="261" spans="1:5" s="216" customFormat="1" ht="18.75" customHeight="1" thickTop="1" x14ac:dyDescent="0.3">
      <c r="A261" s="327"/>
      <c r="B261" s="423"/>
      <c r="C261" s="423"/>
      <c r="D261" s="423"/>
      <c r="E261" s="423"/>
    </row>
    <row r="262" spans="1:5" s="216" customFormat="1" ht="18.75" customHeight="1" x14ac:dyDescent="0.3">
      <c r="A262" s="327"/>
      <c r="B262" s="423"/>
      <c r="C262" s="423"/>
      <c r="D262" s="423"/>
      <c r="E262" s="423"/>
    </row>
    <row r="263" spans="1:5" s="216" customFormat="1" ht="18.75" customHeight="1" x14ac:dyDescent="0.3">
      <c r="A263" s="327" t="str">
        <f>+Caratula!B31</f>
        <v>Firmado a los efectos de su identificación con informe de fecha</v>
      </c>
      <c r="B263" s="423"/>
      <c r="C263" s="423"/>
      <c r="D263" s="423"/>
      <c r="E263" s="423"/>
    </row>
    <row r="264" spans="1:5" s="216" customFormat="1" ht="18.75" customHeight="1" x14ac:dyDescent="0.3">
      <c r="A264" s="569">
        <f>+Caratula!B32</f>
        <v>46108</v>
      </c>
      <c r="B264" s="423"/>
      <c r="C264" s="423"/>
      <c r="D264" s="423"/>
      <c r="E264" s="423"/>
    </row>
    <row r="265" spans="1:5" s="216" customFormat="1" ht="18.75" customHeight="1" x14ac:dyDescent="0.3">
      <c r="A265" s="569"/>
      <c r="B265" s="423"/>
      <c r="C265" s="423"/>
      <c r="D265" s="423"/>
      <c r="E265" s="423"/>
    </row>
    <row r="266" spans="1:5" s="216" customFormat="1" ht="18.75" customHeight="1" x14ac:dyDescent="0.3">
      <c r="A266" s="569"/>
      <c r="B266" s="423"/>
      <c r="C266" s="423"/>
      <c r="D266" s="423"/>
      <c r="E266" s="423"/>
    </row>
    <row r="267" spans="1:5" s="216" customFormat="1" ht="18.75" customHeight="1" x14ac:dyDescent="0.3">
      <c r="A267" s="569"/>
      <c r="B267" s="423"/>
      <c r="C267" s="423"/>
      <c r="D267" s="423"/>
      <c r="E267" s="423"/>
    </row>
    <row r="268" spans="1:5" s="216" customFormat="1" ht="18.75" customHeight="1" x14ac:dyDescent="0.3">
      <c r="A268" s="569"/>
      <c r="B268" s="423"/>
      <c r="C268" s="423"/>
      <c r="D268" s="423"/>
      <c r="E268" s="423"/>
    </row>
    <row r="269" spans="1:5" s="216" customFormat="1" ht="18.75" customHeight="1" x14ac:dyDescent="0.3">
      <c r="A269" s="569"/>
      <c r="B269" s="423"/>
      <c r="C269" s="423"/>
      <c r="D269" s="423"/>
      <c r="E269" s="423"/>
    </row>
    <row r="270" spans="1:5" s="216" customFormat="1" ht="18.75" customHeight="1" x14ac:dyDescent="0.3">
      <c r="A270" s="569"/>
      <c r="B270" s="423"/>
      <c r="C270" s="423"/>
      <c r="D270" s="423"/>
      <c r="E270" s="423"/>
    </row>
    <row r="271" spans="1:5" s="216" customFormat="1" ht="18.75" customHeight="1" x14ac:dyDescent="0.3">
      <c r="A271" s="569"/>
      <c r="B271" s="423"/>
      <c r="C271" s="423"/>
      <c r="D271" s="423"/>
      <c r="E271" s="423"/>
    </row>
    <row r="272" spans="1:5" s="216" customFormat="1" ht="18.75" customHeight="1" x14ac:dyDescent="0.3">
      <c r="A272" s="569"/>
      <c r="B272" s="423"/>
      <c r="C272" s="423"/>
      <c r="D272" s="423"/>
      <c r="E272" s="423"/>
    </row>
    <row r="273" spans="1:5" s="216" customFormat="1" ht="18.75" customHeight="1" x14ac:dyDescent="0.3">
      <c r="A273" s="327"/>
      <c r="B273" s="423"/>
      <c r="C273" s="423"/>
      <c r="D273" s="423"/>
      <c r="E273" s="423"/>
    </row>
    <row r="274" spans="1:5" s="216" customFormat="1" ht="18.75" customHeight="1" x14ac:dyDescent="0.3">
      <c r="A274" s="327"/>
      <c r="B274" s="423"/>
      <c r="C274" s="423"/>
      <c r="D274" s="423"/>
      <c r="E274" s="423"/>
    </row>
    <row r="275" spans="1:5" s="216" customFormat="1" ht="18.75" customHeight="1" x14ac:dyDescent="0.3">
      <c r="A275" s="327"/>
      <c r="B275" s="423"/>
      <c r="C275" s="423"/>
      <c r="D275" s="423"/>
      <c r="E275" s="423"/>
    </row>
    <row r="276" spans="1:5" s="216" customFormat="1" ht="18.75" customHeight="1" x14ac:dyDescent="0.3">
      <c r="A276" s="765" t="str">
        <f>+Caratula!B2</f>
        <v>Denominación social: ………………... (Tipo societario)</v>
      </c>
      <c r="B276" s="627"/>
      <c r="C276" s="627"/>
      <c r="D276" s="627"/>
      <c r="E276" s="627"/>
    </row>
    <row r="277" spans="1:5" s="216" customFormat="1" ht="18.75" customHeight="1" x14ac:dyDescent="0.3">
      <c r="A277" s="763" t="s">
        <v>400</v>
      </c>
      <c r="B277" s="622"/>
      <c r="C277" s="622"/>
      <c r="D277" s="622"/>
      <c r="E277" s="622"/>
    </row>
    <row r="278" spans="1:5" s="216" customFormat="1" ht="18.75" customHeight="1" x14ac:dyDescent="0.3">
      <c r="A278" s="341" t="s">
        <v>31</v>
      </c>
      <c r="B278" s="387">
        <f>+Caratula!D18</f>
        <v>46022</v>
      </c>
      <c r="C278" s="345"/>
      <c r="D278" s="345"/>
      <c r="E278" s="345"/>
    </row>
    <row r="279" spans="1:5" s="216" customFormat="1" ht="18.75" customHeight="1" x14ac:dyDescent="0.35">
      <c r="A279" s="764" t="str">
        <f>+estadopat!A4</f>
        <v xml:space="preserve"> Comparativo con el ejercicio inmediato anterior. Cifras expresadas en moneda homogénea</v>
      </c>
      <c r="B279" s="731"/>
      <c r="C279" s="731"/>
      <c r="D279" s="731"/>
      <c r="E279" s="731"/>
    </row>
    <row r="280" spans="1:5" s="216" customFormat="1" ht="18.75" customHeight="1" x14ac:dyDescent="0.3">
      <c r="A280" s="327"/>
      <c r="B280" s="423"/>
      <c r="C280" s="423"/>
      <c r="D280" s="423"/>
      <c r="E280" s="423"/>
    </row>
    <row r="281" spans="1:5" ht="19.5" customHeight="1" thickBot="1" x14ac:dyDescent="0.35">
      <c r="A281" s="66"/>
      <c r="B281" s="184"/>
      <c r="C281" s="184"/>
    </row>
    <row r="282" spans="1:5" ht="18.75" customHeight="1" thickBot="1" x14ac:dyDescent="0.35">
      <c r="A282" s="140" t="s">
        <v>870</v>
      </c>
      <c r="B282" s="334" t="s">
        <v>763</v>
      </c>
      <c r="C282" s="337" t="s">
        <v>764</v>
      </c>
      <c r="D282" s="365"/>
      <c r="E282" s="176"/>
    </row>
    <row r="283" spans="1:5" ht="18" customHeight="1" x14ac:dyDescent="0.3">
      <c r="A283" s="66" t="s">
        <v>765</v>
      </c>
      <c r="B283" s="339"/>
      <c r="C283" s="339"/>
      <c r="D283" s="188"/>
      <c r="E283" s="188"/>
    </row>
    <row r="284" spans="1:5" ht="18" customHeight="1" x14ac:dyDescent="0.3">
      <c r="A284" s="66" t="s">
        <v>871</v>
      </c>
      <c r="C284" s="339"/>
      <c r="D284" s="188"/>
      <c r="E284" s="188"/>
    </row>
    <row r="285" spans="1:5" ht="18" customHeight="1" x14ac:dyDescent="0.3">
      <c r="A285" s="461" t="s">
        <v>872</v>
      </c>
      <c r="B285" s="329"/>
      <c r="C285" s="329"/>
      <c r="D285" s="188"/>
      <c r="E285" s="188"/>
    </row>
    <row r="286" spans="1:5" ht="18.75" customHeight="1" thickBot="1" x14ac:dyDescent="0.35">
      <c r="A286" s="467" t="s">
        <v>767</v>
      </c>
      <c r="B286" s="358">
        <f>SUM(B283:B283)</f>
        <v>0</v>
      </c>
      <c r="C286" s="358">
        <f>SUM(C283:C284)</f>
        <v>0</v>
      </c>
      <c r="D286" s="192"/>
      <c r="E286" s="192"/>
    </row>
    <row r="287" spans="1:5" ht="18.75" customHeight="1" thickTop="1" x14ac:dyDescent="0.3">
      <c r="A287" s="66"/>
      <c r="B287" s="184"/>
      <c r="C287" s="184"/>
    </row>
    <row r="288" spans="1:5" ht="18.75" customHeight="1" thickBot="1" x14ac:dyDescent="0.35">
      <c r="A288" s="66"/>
      <c r="B288" s="184"/>
      <c r="C288" s="184"/>
    </row>
    <row r="289" spans="1:5" ht="18.75" customHeight="1" thickBot="1" x14ac:dyDescent="0.35">
      <c r="A289" s="140" t="s">
        <v>873</v>
      </c>
      <c r="B289" s="334" t="s">
        <v>763</v>
      </c>
      <c r="C289" s="337" t="s">
        <v>764</v>
      </c>
      <c r="D289" s="13"/>
      <c r="E289" s="13"/>
    </row>
    <row r="290" spans="1:5" ht="18" customHeight="1" x14ac:dyDescent="0.3">
      <c r="A290" s="173" t="s">
        <v>874</v>
      </c>
      <c r="B290" s="339"/>
      <c r="C290" s="339"/>
      <c r="D290" s="188"/>
      <c r="E290" s="188"/>
    </row>
    <row r="291" spans="1:5" ht="18" customHeight="1" x14ac:dyDescent="0.3">
      <c r="A291" s="173" t="s">
        <v>875</v>
      </c>
      <c r="B291" s="339"/>
      <c r="C291" s="339"/>
      <c r="D291" s="188"/>
      <c r="E291" s="188"/>
    </row>
    <row r="292" spans="1:5" ht="18" customHeight="1" x14ac:dyDescent="0.3">
      <c r="A292" s="173" t="s">
        <v>876</v>
      </c>
      <c r="B292" s="339"/>
      <c r="C292" s="339"/>
      <c r="D292" s="188"/>
      <c r="E292" s="173"/>
    </row>
    <row r="293" spans="1:5" ht="18" customHeight="1" x14ac:dyDescent="0.3">
      <c r="A293" s="173" t="s">
        <v>290</v>
      </c>
      <c r="B293" s="339"/>
      <c r="C293" s="339"/>
      <c r="D293" s="188"/>
      <c r="E293" s="188"/>
    </row>
    <row r="294" spans="1:5" ht="18" customHeight="1" x14ac:dyDescent="0.3">
      <c r="A294" s="173" t="s">
        <v>877</v>
      </c>
      <c r="B294" s="339"/>
      <c r="C294" s="339"/>
      <c r="D294" s="188"/>
      <c r="E294" s="188"/>
    </row>
    <row r="295" spans="1:5" ht="18.75" customHeight="1" thickBot="1" x14ac:dyDescent="0.35">
      <c r="A295" s="466" t="s">
        <v>767</v>
      </c>
      <c r="B295" s="455">
        <f>SUM(B290:B294)</f>
        <v>0</v>
      </c>
      <c r="C295" s="358">
        <f>SUM(C290:C294)</f>
        <v>0</v>
      </c>
      <c r="D295" s="184"/>
      <c r="E295" s="184"/>
    </row>
    <row r="296" spans="1:5" s="216" customFormat="1" ht="18.75" customHeight="1" thickTop="1" x14ac:dyDescent="0.3">
      <c r="A296" s="454"/>
      <c r="B296" s="423"/>
      <c r="C296" s="423"/>
      <c r="D296" s="343"/>
      <c r="E296" s="343"/>
    </row>
    <row r="297" spans="1:5" s="216" customFormat="1" ht="18.75" customHeight="1" x14ac:dyDescent="0.3">
      <c r="A297" s="454" t="s">
        <v>423</v>
      </c>
      <c r="B297" s="423"/>
      <c r="C297" s="423"/>
      <c r="D297" s="343"/>
      <c r="E297" s="343"/>
    </row>
    <row r="298" spans="1:5" ht="18.75" customHeight="1" x14ac:dyDescent="0.3">
      <c r="A298" s="193"/>
      <c r="B298" s="184"/>
      <c r="C298" s="184"/>
    </row>
    <row r="299" spans="1:5" ht="18.75" customHeight="1" x14ac:dyDescent="0.3">
      <c r="A299" s="140" t="s">
        <v>878</v>
      </c>
      <c r="B299" s="194"/>
      <c r="C299" s="66"/>
    </row>
    <row r="300" spans="1:5" ht="18" customHeight="1" x14ac:dyDescent="0.3">
      <c r="A300" s="173"/>
      <c r="B300" s="339"/>
      <c r="C300" s="339"/>
      <c r="D300" s="188"/>
      <c r="E300" s="188"/>
    </row>
    <row r="301" spans="1:5" ht="18" customHeight="1" x14ac:dyDescent="0.3">
      <c r="A301" s="173" t="s">
        <v>879</v>
      </c>
      <c r="B301" s="339"/>
      <c r="C301" s="339"/>
      <c r="D301" s="188"/>
      <c r="E301" s="188"/>
    </row>
    <row r="302" spans="1:5" ht="18" customHeight="1" x14ac:dyDescent="0.3">
      <c r="A302" s="195" t="s">
        <v>880</v>
      </c>
      <c r="B302" s="339"/>
      <c r="C302" s="339"/>
      <c r="D302" s="188"/>
      <c r="E302" s="188"/>
    </row>
    <row r="303" spans="1:5" ht="18.75" customHeight="1" thickBot="1" x14ac:dyDescent="0.35">
      <c r="A303" s="466" t="s">
        <v>767</v>
      </c>
      <c r="B303" s="358">
        <f>SUM(B300:B302)</f>
        <v>0</v>
      </c>
      <c r="C303" s="358">
        <f>SUM(C300:C302)</f>
        <v>0</v>
      </c>
      <c r="D303" s="184"/>
      <c r="E303" s="184"/>
    </row>
    <row r="304" spans="1:5" ht="18.75" customHeight="1" thickTop="1" x14ac:dyDescent="0.3">
      <c r="A304" s="140"/>
      <c r="B304" s="66"/>
      <c r="C304" s="66"/>
    </row>
    <row r="305" spans="1:5" s="216" customFormat="1" ht="18.75" customHeight="1" x14ac:dyDescent="0.3">
      <c r="A305" s="140" t="s">
        <v>881</v>
      </c>
      <c r="B305" s="194"/>
      <c r="C305" s="66"/>
      <c r="D305" s="383"/>
      <c r="E305" s="383"/>
    </row>
    <row r="306" spans="1:5" s="216" customFormat="1" ht="18.75" customHeight="1" x14ac:dyDescent="0.3">
      <c r="A306" s="173" t="s">
        <v>882</v>
      </c>
      <c r="B306" s="339">
        <v>0</v>
      </c>
      <c r="C306" s="339">
        <v>0</v>
      </c>
      <c r="D306" s="383"/>
      <c r="E306" s="383"/>
    </row>
    <row r="307" spans="1:5" s="216" customFormat="1" ht="18.75" customHeight="1" x14ac:dyDescent="0.3">
      <c r="A307" s="173"/>
      <c r="B307" s="339">
        <v>0</v>
      </c>
      <c r="C307" s="339">
        <v>0</v>
      </c>
      <c r="D307" s="383"/>
      <c r="E307" s="383"/>
    </row>
    <row r="308" spans="1:5" s="216" customFormat="1" ht="18.75" customHeight="1" x14ac:dyDescent="0.3">
      <c r="A308" s="195"/>
      <c r="B308" s="339"/>
      <c r="C308" s="339">
        <v>0</v>
      </c>
      <c r="D308" s="383"/>
      <c r="E308" s="383"/>
    </row>
    <row r="309" spans="1:5" s="216" customFormat="1" ht="18.75" customHeight="1" thickBot="1" x14ac:dyDescent="0.35">
      <c r="A309" s="466" t="s">
        <v>767</v>
      </c>
      <c r="B309" s="358">
        <f>SUM(B306:B308)</f>
        <v>0</v>
      </c>
      <c r="C309" s="358">
        <f>SUM(C306:C308)</f>
        <v>0</v>
      </c>
      <c r="D309" s="383"/>
      <c r="E309" s="383"/>
    </row>
    <row r="310" spans="1:5" s="216" customFormat="1" ht="18.75" customHeight="1" thickTop="1" x14ac:dyDescent="0.3">
      <c r="A310" s="469"/>
      <c r="B310" s="327"/>
      <c r="C310" s="327"/>
      <c r="D310" s="383"/>
      <c r="E310" s="383"/>
    </row>
    <row r="311" spans="1:5" s="216" customFormat="1" ht="18.75" customHeight="1" x14ac:dyDescent="0.3">
      <c r="A311" s="469"/>
      <c r="B311" s="327"/>
      <c r="C311" s="327"/>
      <c r="D311" s="383"/>
      <c r="E311" s="383"/>
    </row>
    <row r="312" spans="1:5" ht="18.75" customHeight="1" x14ac:dyDescent="0.3">
      <c r="A312" s="140" t="s">
        <v>928</v>
      </c>
      <c r="B312" s="194"/>
      <c r="C312" s="66"/>
    </row>
    <row r="313" spans="1:5" ht="18" customHeight="1" x14ac:dyDescent="0.3">
      <c r="A313" s="173" t="s">
        <v>883</v>
      </c>
      <c r="B313" s="339"/>
      <c r="C313" s="339"/>
      <c r="D313" s="188"/>
      <c r="E313" s="188"/>
    </row>
    <row r="314" spans="1:5" ht="18" customHeight="1" x14ac:dyDescent="0.3">
      <c r="A314" s="195" t="s">
        <v>880</v>
      </c>
      <c r="B314" s="339"/>
      <c r="C314" s="339"/>
      <c r="D314" s="188"/>
      <c r="E314" s="188"/>
    </row>
    <row r="315" spans="1:5" ht="18.75" customHeight="1" thickBot="1" x14ac:dyDescent="0.35">
      <c r="A315" s="466" t="s">
        <v>767</v>
      </c>
      <c r="B315" s="358">
        <f>SUM(B313:B314)</f>
        <v>0</v>
      </c>
      <c r="C315" s="358">
        <f>SUM(C313:C314)</f>
        <v>0</v>
      </c>
      <c r="D315" s="184"/>
      <c r="E315" s="184"/>
    </row>
    <row r="316" spans="1:5" ht="13.5" customHeight="1" thickTop="1" x14ac:dyDescent="0.25"/>
    <row r="317" spans="1:5" ht="18.75" customHeight="1" x14ac:dyDescent="0.3">
      <c r="A317" s="140"/>
      <c r="B317" s="194"/>
      <c r="C317" s="66"/>
    </row>
    <row r="318" spans="1:5" ht="18" customHeight="1" x14ac:dyDescent="0.3">
      <c r="A318" s="140" t="s">
        <v>884</v>
      </c>
      <c r="B318" s="194"/>
      <c r="C318" s="66"/>
    </row>
    <row r="319" spans="1:5" ht="18" customHeight="1" x14ac:dyDescent="0.3">
      <c r="A319" s="173" t="s">
        <v>885</v>
      </c>
      <c r="B319" s="339"/>
      <c r="C319" s="339"/>
    </row>
    <row r="320" spans="1:5" ht="18" customHeight="1" x14ac:dyDescent="0.3">
      <c r="A320" s="459" t="s">
        <v>207</v>
      </c>
      <c r="B320" s="339"/>
      <c r="C320" s="339"/>
    </row>
    <row r="321" spans="1:3" ht="18.75" customHeight="1" thickBot="1" x14ac:dyDescent="0.35">
      <c r="A321" s="466" t="s">
        <v>767</v>
      </c>
      <c r="B321" s="358">
        <f>SUM(B319:B320)</f>
        <v>0</v>
      </c>
      <c r="C321" s="358">
        <f>SUM(C319:C320)</f>
        <v>0</v>
      </c>
    </row>
    <row r="322" spans="1:3" ht="13.5" customHeight="1" thickTop="1" x14ac:dyDescent="0.25"/>
    <row r="325" spans="1:3" ht="18" customHeight="1" x14ac:dyDescent="0.3">
      <c r="A325" s="66"/>
    </row>
    <row r="326" spans="1:3" ht="18" customHeight="1" x14ac:dyDescent="0.3">
      <c r="A326" s="66" t="str">
        <f>+Caratula!B31</f>
        <v>Firmado a los efectos de su identificación con informe de fecha</v>
      </c>
    </row>
    <row r="327" spans="1:3" ht="18" customHeight="1" x14ac:dyDescent="0.3">
      <c r="A327" s="568">
        <f>+Caratula!B32</f>
        <v>46108</v>
      </c>
    </row>
  </sheetData>
  <mergeCells count="49">
    <mergeCell ref="D20:E20"/>
    <mergeCell ref="D231:E231"/>
    <mergeCell ref="D10:E10"/>
    <mergeCell ref="B59:C59"/>
    <mergeCell ref="D134:E134"/>
    <mergeCell ref="B38:C38"/>
    <mergeCell ref="B108:C108"/>
    <mergeCell ref="A94:E94"/>
    <mergeCell ref="B157:C157"/>
    <mergeCell ref="D69:E69"/>
    <mergeCell ref="B51:C51"/>
    <mergeCell ref="B20:C20"/>
    <mergeCell ref="D51:E51"/>
    <mergeCell ref="D38:E38"/>
    <mergeCell ref="A183:E183"/>
    <mergeCell ref="B117:C117"/>
    <mergeCell ref="A2:E2"/>
    <mergeCell ref="D190:E190"/>
    <mergeCell ref="B134:C134"/>
    <mergeCell ref="B10:C10"/>
    <mergeCell ref="A5:E5"/>
    <mergeCell ref="D99:E99"/>
    <mergeCell ref="D108:E108"/>
    <mergeCell ref="A97:E97"/>
    <mergeCell ref="D157:E157"/>
    <mergeCell ref="B148:C148"/>
    <mergeCell ref="D59:E59"/>
    <mergeCell ref="B99:C99"/>
    <mergeCell ref="D117:E117"/>
    <mergeCell ref="A9:E9"/>
    <mergeCell ref="A3:E3"/>
    <mergeCell ref="B69:C69"/>
    <mergeCell ref="A95:E95"/>
    <mergeCell ref="B249:C249"/>
    <mergeCell ref="D206:E206"/>
    <mergeCell ref="D249:E249"/>
    <mergeCell ref="D241:E241"/>
    <mergeCell ref="B231:C231"/>
    <mergeCell ref="D148:E148"/>
    <mergeCell ref="A277:E277"/>
    <mergeCell ref="A279:E279"/>
    <mergeCell ref="A184:E184"/>
    <mergeCell ref="A186:E186"/>
    <mergeCell ref="A276:E276"/>
    <mergeCell ref="B206:C206"/>
    <mergeCell ref="B241:C241"/>
    <mergeCell ref="D255:E255"/>
    <mergeCell ref="B255:C255"/>
    <mergeCell ref="B190:C190"/>
  </mergeCells>
  <dataValidations count="1">
    <dataValidation type="decimal" allowBlank="1" showErrorMessage="1" errorTitle="Valor inválido" error="Ingrese un número válido." sqref="B12:E93 B283 B285:D296 B297:E315 B318:C321 C283:D284 E293:E296 B280:D282 E280:E291 B98:E182 B187:E275" xr:uid="{00000000-0002-0000-1500-000000000000}">
      <formula1>-99999999999</formula1>
      <formula2>99999999999</formula2>
    </dataValidation>
  </dataValidations>
  <pageMargins left="0.7" right="0.7" top="0.75" bottom="0.75" header="0.3" footer="0.3"/>
  <pageSetup paperSize="9" scale="49" fitToHeight="0" orientation="portrait" r:id="rId1"/>
  <ignoredErrors>
    <ignoredError sqref="B131:C131 B253:C25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3"/>
  <sheetViews>
    <sheetView topLeftCell="A15" zoomScaleNormal="100" workbookViewId="0">
      <selection sqref="A1:F43"/>
    </sheetView>
  </sheetViews>
  <sheetFormatPr baseColWidth="10" defaultColWidth="11.44140625" defaultRowHeight="13.2" x14ac:dyDescent="0.25"/>
  <cols>
    <col min="1" max="1" width="66.21875" style="2" customWidth="1"/>
    <col min="2" max="2" width="15.109375" style="2" customWidth="1"/>
    <col min="3" max="3" width="16.33203125" style="2" customWidth="1"/>
    <col min="4" max="4" width="50.6640625" style="2" customWidth="1"/>
    <col min="5" max="5" width="18.6640625" style="2" customWidth="1"/>
    <col min="6" max="6" width="16" style="2" customWidth="1"/>
    <col min="7" max="7" width="11.44140625" style="2" customWidth="1"/>
    <col min="8" max="8" width="28.109375" style="2" customWidth="1"/>
    <col min="9" max="9" width="29.6640625" style="2" customWidth="1"/>
    <col min="10" max="10" width="29.5546875" style="2" customWidth="1"/>
    <col min="11" max="12" width="11.44140625" style="2" customWidth="1"/>
    <col min="13" max="16384" width="11.44140625" style="2"/>
  </cols>
  <sheetData>
    <row r="1" spans="1:10" ht="15" customHeight="1" thickBot="1" x14ac:dyDescent="0.3">
      <c r="A1" s="654" t="str">
        <f>+Caratula!B2</f>
        <v>Denominación social: ………………... (Tipo societario)</v>
      </c>
      <c r="B1" s="622"/>
      <c r="C1" s="622"/>
      <c r="D1" s="622"/>
      <c r="E1" s="622"/>
      <c r="F1" s="622"/>
    </row>
    <row r="2" spans="1:10" ht="15" customHeight="1" thickBot="1" x14ac:dyDescent="0.3">
      <c r="A2" s="653" t="s">
        <v>29</v>
      </c>
      <c r="B2" s="622"/>
      <c r="C2" s="622"/>
      <c r="D2" s="622"/>
      <c r="E2" s="622"/>
      <c r="F2" s="622"/>
      <c r="H2" s="27" t="s">
        <v>30</v>
      </c>
      <c r="I2" s="197" t="str">
        <f>IF(ABS(B39-E39)&lt;0.01,"✔  ACTIVO = PASIVO+PN","✗  DESCUADRE: $"&amp;TEXT(ABS(B39-E39),"#,##0.00"))</f>
        <v>✗  DESCUADRE: $,5000</v>
      </c>
      <c r="J2" s="197" t="str">
        <f>IF(ABS(C39-F39)&lt;0.01,"✔  CUADRA","✗  DESCUADRE: $"&amp;TEXT(ABS(C39-F39),"#,##0.00"))</f>
        <v>✗  DESCUADRE: $,5000</v>
      </c>
    </row>
    <row r="3" spans="1:10" ht="15" customHeight="1" x14ac:dyDescent="0.25">
      <c r="B3" s="14" t="s">
        <v>31</v>
      </c>
      <c r="C3" s="371">
        <f>+Caratula!D18</f>
        <v>46022</v>
      </c>
      <c r="E3" s="13"/>
      <c r="F3" s="13"/>
    </row>
    <row r="4" spans="1:10" ht="14.25" customHeight="1" thickBot="1" x14ac:dyDescent="0.35">
      <c r="A4" s="655" t="s">
        <v>32</v>
      </c>
      <c r="B4" s="622"/>
      <c r="C4" s="622"/>
      <c r="D4" s="622"/>
      <c r="E4" s="622"/>
      <c r="F4" s="622"/>
    </row>
    <row r="5" spans="1:10" ht="27" customHeight="1" thickBot="1" x14ac:dyDescent="0.3">
      <c r="A5" s="803" t="s">
        <v>33</v>
      </c>
      <c r="B5" s="787" t="e">
        <f ca="1">SI(Caratula!D33="EEPN (1)",'EEPN(1)'!B5,'EEPN(2)'!B5)</f>
        <v>#NAME?</v>
      </c>
      <c r="C5" s="788" t="e">
        <f ca="1">SI(Caratula!D33="EEPN (1)",'EEPN(1)'!C5,'EEPN(2)'!C5)</f>
        <v>#NAME?</v>
      </c>
      <c r="D5" s="787" t="s">
        <v>34</v>
      </c>
      <c r="E5" s="801"/>
      <c r="F5" s="802"/>
    </row>
    <row r="6" spans="1:10" ht="15" customHeight="1" thickBot="1" x14ac:dyDescent="0.3">
      <c r="A6" s="804"/>
      <c r="B6" s="805" t="s">
        <v>35</v>
      </c>
      <c r="C6" s="806" t="s">
        <v>36</v>
      </c>
      <c r="D6" s="807"/>
      <c r="E6" s="805" t="s">
        <v>35</v>
      </c>
      <c r="F6" s="806" t="s">
        <v>36</v>
      </c>
    </row>
    <row r="7" spans="1:10" ht="15" customHeight="1" x14ac:dyDescent="0.25">
      <c r="A7" s="786" t="s">
        <v>37</v>
      </c>
      <c r="B7" s="783"/>
      <c r="C7" s="800"/>
      <c r="D7" s="775" t="s">
        <v>38</v>
      </c>
      <c r="E7" s="783"/>
      <c r="F7" s="800"/>
    </row>
    <row r="8" spans="1:10" s="86" customFormat="1" ht="19.95" customHeight="1" x14ac:dyDescent="0.25">
      <c r="A8" s="784" t="s">
        <v>39</v>
      </c>
      <c r="B8" s="790">
        <f>+'Notas(2)'!B15</f>
        <v>0</v>
      </c>
      <c r="C8" s="795">
        <f>+'Notas(2)'!C15</f>
        <v>0</v>
      </c>
      <c r="D8" s="776" t="s">
        <v>921</v>
      </c>
      <c r="E8" s="791">
        <f>+'Notas(2)'!B154</f>
        <v>0</v>
      </c>
      <c r="F8" s="796">
        <f>+'Notas(2)'!C154</f>
        <v>0</v>
      </c>
    </row>
    <row r="9" spans="1:10" s="86" customFormat="1" ht="19.95" customHeight="1" x14ac:dyDescent="0.25">
      <c r="A9" s="784" t="s">
        <v>909</v>
      </c>
      <c r="B9" s="790">
        <f>+'Notas(2)'!B36</f>
        <v>0</v>
      </c>
      <c r="C9" s="795">
        <f>+'Notas(2)'!C36</f>
        <v>0</v>
      </c>
      <c r="D9" s="776" t="s">
        <v>922</v>
      </c>
      <c r="E9" s="790">
        <f>+'Notas(2)'!B170</f>
        <v>0</v>
      </c>
      <c r="F9" s="795">
        <f>+'Notas(2)'!C170</f>
        <v>0</v>
      </c>
      <c r="H9" s="590"/>
    </row>
    <row r="10" spans="1:10" s="86" customFormat="1" ht="19.95" customHeight="1" x14ac:dyDescent="0.25">
      <c r="A10" s="785" t="s">
        <v>910</v>
      </c>
      <c r="B10" s="790">
        <f>+'Notas(2)'!B48</f>
        <v>0</v>
      </c>
      <c r="C10" s="795">
        <f>+'Notas(2)'!C48</f>
        <v>0</v>
      </c>
      <c r="D10" s="776" t="s">
        <v>923</v>
      </c>
      <c r="E10" s="790">
        <f>+'Notas(2)'!B220</f>
        <v>0</v>
      </c>
      <c r="F10" s="795">
        <f>+'Notas(2)'!C220</f>
        <v>0</v>
      </c>
      <c r="H10" s="590"/>
    </row>
    <row r="11" spans="1:10" s="86" customFormat="1" ht="19.95" customHeight="1" x14ac:dyDescent="0.25">
      <c r="A11" s="785" t="s">
        <v>911</v>
      </c>
      <c r="B11" s="790">
        <f>+'Notas(2)'!B57</f>
        <v>0</v>
      </c>
      <c r="C11" s="795">
        <f>+'Notas(2)'!C57</f>
        <v>0</v>
      </c>
      <c r="D11" s="776" t="s">
        <v>924</v>
      </c>
      <c r="E11" s="790">
        <f>+'Notas(2)'!B202</f>
        <v>0</v>
      </c>
      <c r="F11" s="795">
        <f>+'Notas(2)'!C202</f>
        <v>0</v>
      </c>
      <c r="I11" s="590"/>
    </row>
    <row r="12" spans="1:10" s="86" customFormat="1" ht="19.95" customHeight="1" x14ac:dyDescent="0.25">
      <c r="A12" s="785" t="s">
        <v>912</v>
      </c>
      <c r="B12" s="791">
        <f>+'Notas(2)'!B67</f>
        <v>0</v>
      </c>
      <c r="C12" s="796">
        <f>+'Notas(2)'!C67</f>
        <v>0</v>
      </c>
      <c r="D12" s="776" t="s">
        <v>40</v>
      </c>
      <c r="E12" s="790">
        <f>+'Notas(2)'!B224</f>
        <v>0</v>
      </c>
      <c r="F12" s="795">
        <f>+'Notas(2)'!C224</f>
        <v>0</v>
      </c>
      <c r="I12" s="590"/>
    </row>
    <row r="13" spans="1:10" s="86" customFormat="1" ht="19.95" customHeight="1" x14ac:dyDescent="0.25">
      <c r="A13" s="785" t="s">
        <v>913</v>
      </c>
      <c r="B13" s="791">
        <f>+'Notas(2)'!B74</f>
        <v>0</v>
      </c>
      <c r="C13" s="796">
        <f>+'Notas(2)'!C74</f>
        <v>0</v>
      </c>
      <c r="D13" s="781" t="s">
        <v>907</v>
      </c>
      <c r="E13" s="790">
        <f>+'Notas(2)'!B228</f>
        <v>0</v>
      </c>
      <c r="F13" s="795">
        <f>+'Notas(2)'!C228</f>
        <v>0</v>
      </c>
      <c r="I13" s="590"/>
    </row>
    <row r="14" spans="1:10" s="86" customFormat="1" ht="19.95" customHeight="1" x14ac:dyDescent="0.25">
      <c r="A14" s="785" t="s">
        <v>41</v>
      </c>
      <c r="B14" s="791">
        <f>+'Notas(2)'!B106</f>
        <v>0</v>
      </c>
      <c r="C14" s="796">
        <f>+'Notas(2)'!C106</f>
        <v>0</v>
      </c>
      <c r="D14" s="776" t="s">
        <v>925</v>
      </c>
      <c r="E14" s="791">
        <f>+'Notas(2)'!B239</f>
        <v>0</v>
      </c>
      <c r="F14" s="796">
        <f>+'Notas(2)'!C239</f>
        <v>0</v>
      </c>
      <c r="H14" s="590"/>
    </row>
    <row r="15" spans="1:10" s="86" customFormat="1" ht="19.95" customHeight="1" x14ac:dyDescent="0.25">
      <c r="A15" s="785" t="s">
        <v>914</v>
      </c>
      <c r="B15" s="791">
        <f>+'Notas(2)'!B115</f>
        <v>0</v>
      </c>
      <c r="C15" s="796">
        <f>+'Notas(2)'!C115</f>
        <v>0</v>
      </c>
      <c r="D15" s="777" t="s">
        <v>42</v>
      </c>
      <c r="E15" s="791">
        <f>+'Notas(2)'!B246</f>
        <v>0</v>
      </c>
      <c r="F15" s="796">
        <f>+'Notas(2)'!C246</f>
        <v>0</v>
      </c>
      <c r="H15" s="590"/>
    </row>
    <row r="16" spans="1:10" s="86" customFormat="1" ht="19.95" customHeight="1" x14ac:dyDescent="0.25">
      <c r="A16" s="784" t="s">
        <v>918</v>
      </c>
      <c r="B16" s="791">
        <f>+'Notas(2)'!B145</f>
        <v>0</v>
      </c>
      <c r="C16" s="796">
        <f>+'Notas(2)'!C145</f>
        <v>0</v>
      </c>
      <c r="D16" s="776" t="s">
        <v>43</v>
      </c>
      <c r="E16" s="791">
        <f>+'Notas(2)'!B260</f>
        <v>0</v>
      </c>
      <c r="F16" s="796">
        <f>+'Notas(2)'!C260</f>
        <v>0</v>
      </c>
    </row>
    <row r="17" spans="1:9" s="86" customFormat="1" ht="19.95" customHeight="1" x14ac:dyDescent="0.25">
      <c r="A17" s="784" t="s">
        <v>915</v>
      </c>
      <c r="B17" s="791">
        <f>+'Notas(2)'!B121</f>
        <v>0</v>
      </c>
      <c r="C17" s="796">
        <f>+'Notas(2)'!C121</f>
        <v>0</v>
      </c>
      <c r="D17" s="778"/>
      <c r="E17" s="783"/>
      <c r="F17" s="800"/>
    </row>
    <row r="18" spans="1:9" s="86" customFormat="1" ht="19.95" customHeight="1" thickBot="1" x14ac:dyDescent="0.3">
      <c r="A18" s="784" t="s">
        <v>44</v>
      </c>
      <c r="B18" s="792">
        <f>+'Notas(2)'!B126</f>
        <v>0</v>
      </c>
      <c r="C18" s="797">
        <f>+'Notas(2)'!C126</f>
        <v>0</v>
      </c>
      <c r="D18" s="776"/>
      <c r="E18" s="783"/>
      <c r="F18" s="800"/>
    </row>
    <row r="19" spans="1:9" s="86" customFormat="1" ht="27.9" customHeight="1" thickBot="1" x14ac:dyDescent="0.3">
      <c r="A19" s="804" t="s">
        <v>45</v>
      </c>
      <c r="B19" s="809">
        <f>SUM(B8:B18)</f>
        <v>0</v>
      </c>
      <c r="C19" s="810">
        <f>SUM(C8:C18)</f>
        <v>0</v>
      </c>
      <c r="D19" s="811" t="s">
        <v>46</v>
      </c>
      <c r="E19" s="817">
        <f>SUM(E7:E18)</f>
        <v>0</v>
      </c>
      <c r="F19" s="820">
        <f>SUM(F7:F18)</f>
        <v>0</v>
      </c>
    </row>
    <row r="20" spans="1:9" s="86" customFormat="1" ht="27.9" customHeight="1" thickBot="1" x14ac:dyDescent="0.3">
      <c r="A20" s="804" t="s">
        <v>47</v>
      </c>
      <c r="B20" s="812"/>
      <c r="C20" s="813"/>
      <c r="D20" s="811" t="s">
        <v>48</v>
      </c>
      <c r="E20" s="818"/>
      <c r="F20" s="821"/>
    </row>
    <row r="21" spans="1:9" s="86" customFormat="1" ht="19.95" customHeight="1" x14ac:dyDescent="0.25">
      <c r="A21" s="783" t="s">
        <v>909</v>
      </c>
      <c r="B21" s="791">
        <f>+'Notas(2)'!D36</f>
        <v>0</v>
      </c>
      <c r="C21" s="796">
        <f>+'Notas(2)'!E36</f>
        <v>0</v>
      </c>
      <c r="D21" s="781" t="s">
        <v>921</v>
      </c>
      <c r="E21" s="790">
        <f>+'Notas(2)'!D154</f>
        <v>0</v>
      </c>
      <c r="F21" s="799">
        <f>+'Notas(2)'!E154</f>
        <v>0</v>
      </c>
    </row>
    <row r="22" spans="1:9" s="86" customFormat="1" ht="19.95" customHeight="1" x14ac:dyDescent="0.25">
      <c r="A22" s="783" t="s">
        <v>910</v>
      </c>
      <c r="B22" s="791">
        <f>+'Notas(2)'!D47</f>
        <v>0</v>
      </c>
      <c r="C22" s="796">
        <f>+'Notas(2)'!E48</f>
        <v>0</v>
      </c>
      <c r="D22" s="781" t="s">
        <v>922</v>
      </c>
      <c r="E22" s="790">
        <f>+'Notas(2)'!D170</f>
        <v>0</v>
      </c>
      <c r="F22" s="799">
        <f>+'Notas(2)'!E170</f>
        <v>0</v>
      </c>
    </row>
    <row r="23" spans="1:9" s="86" customFormat="1" ht="19.95" customHeight="1" x14ac:dyDescent="0.25">
      <c r="A23" s="783" t="s">
        <v>911</v>
      </c>
      <c r="B23" s="791">
        <f>+'Notas(2)'!D57</f>
        <v>0</v>
      </c>
      <c r="C23" s="796">
        <f>+'Notas(2)'!E57</f>
        <v>0</v>
      </c>
      <c r="D23" s="781" t="s">
        <v>923</v>
      </c>
      <c r="E23" s="790">
        <f>+'Notas(2)'!D220</f>
        <v>0</v>
      </c>
      <c r="F23" s="822">
        <f>+'Notas(2)'!E220</f>
        <v>0</v>
      </c>
      <c r="H23" s="590"/>
    </row>
    <row r="24" spans="1:9" s="86" customFormat="1" ht="19.95" customHeight="1" x14ac:dyDescent="0.25">
      <c r="A24" s="783" t="s">
        <v>912</v>
      </c>
      <c r="B24" s="791">
        <f>+'Notas(2)'!D67</f>
        <v>0</v>
      </c>
      <c r="C24" s="796">
        <f>+'Notas(2)'!E67</f>
        <v>0</v>
      </c>
      <c r="D24" s="781" t="s">
        <v>924</v>
      </c>
      <c r="E24" s="790">
        <f>+'Notas(2)'!D202</f>
        <v>0</v>
      </c>
      <c r="F24" s="799">
        <f>+'Notas(2)'!E202</f>
        <v>0</v>
      </c>
    </row>
    <row r="25" spans="1:9" s="86" customFormat="1" ht="19.95" customHeight="1" x14ac:dyDescent="0.25">
      <c r="A25" s="783" t="s">
        <v>913</v>
      </c>
      <c r="B25" s="791">
        <f>+'Notas(2)'!D74</f>
        <v>0</v>
      </c>
      <c r="C25" s="796">
        <f>+'Notas(2)'!E74</f>
        <v>0</v>
      </c>
      <c r="D25" s="781" t="s">
        <v>40</v>
      </c>
      <c r="E25" s="790">
        <f>+'Notas(2)'!D224</f>
        <v>0</v>
      </c>
      <c r="F25" s="822">
        <f>+'Notas(2)'!E224</f>
        <v>0</v>
      </c>
    </row>
    <row r="26" spans="1:9" s="86" customFormat="1" ht="19.95" customHeight="1" x14ac:dyDescent="0.25">
      <c r="A26" s="783" t="s">
        <v>919</v>
      </c>
      <c r="B26" s="791">
        <f>+'Notas(2)'!D106</f>
        <v>0</v>
      </c>
      <c r="C26" s="796">
        <f>+'Notas(2)'!E106</f>
        <v>0</v>
      </c>
      <c r="D26" s="781" t="s">
        <v>907</v>
      </c>
      <c r="E26" s="790">
        <f>+'Notas(2)'!D228</f>
        <v>0</v>
      </c>
      <c r="F26" s="798">
        <f>+'Notas(2)'!E228</f>
        <v>0</v>
      </c>
      <c r="I26" s="590"/>
    </row>
    <row r="27" spans="1:9" s="86" customFormat="1" ht="19.95" customHeight="1" x14ac:dyDescent="0.25">
      <c r="A27" s="783" t="s">
        <v>920</v>
      </c>
      <c r="B27" s="791">
        <f>+'Notas(2)'!D115</f>
        <v>0</v>
      </c>
      <c r="C27" s="796">
        <f>+'Notas(2)'!E115</f>
        <v>0</v>
      </c>
      <c r="D27" s="781" t="s">
        <v>925</v>
      </c>
      <c r="E27" s="790">
        <f>+'Notas(2)'!D239</f>
        <v>0</v>
      </c>
      <c r="F27" s="823">
        <f>+'Notas(2)'!E239</f>
        <v>0</v>
      </c>
      <c r="I27" s="590"/>
    </row>
    <row r="28" spans="1:9" s="86" customFormat="1" ht="19.95" customHeight="1" x14ac:dyDescent="0.25">
      <c r="A28" s="783" t="s">
        <v>918</v>
      </c>
      <c r="B28" s="791">
        <f>+'Notas(2)'!D145</f>
        <v>0</v>
      </c>
      <c r="C28" s="796">
        <f>+'Notas(2)'!E145</f>
        <v>0</v>
      </c>
      <c r="D28" s="782" t="s">
        <v>42</v>
      </c>
      <c r="E28" s="790">
        <f>+'Notas(2)'!D246</f>
        <v>0</v>
      </c>
      <c r="F28" s="799">
        <f>+'Notas(2)'!E246</f>
        <v>0</v>
      </c>
      <c r="H28" s="590"/>
    </row>
    <row r="29" spans="1:9" s="86" customFormat="1" ht="19.95" customHeight="1" x14ac:dyDescent="0.25">
      <c r="A29" s="783" t="s">
        <v>49</v>
      </c>
      <c r="B29" s="791">
        <f>+Bsuso!O19</f>
        <v>0</v>
      </c>
      <c r="C29" s="796">
        <f>+Bsuso!P19</f>
        <v>0</v>
      </c>
      <c r="D29" s="781" t="s">
        <v>926</v>
      </c>
      <c r="E29" s="790">
        <f>+'Notas(2)'!D253</f>
        <v>0</v>
      </c>
      <c r="F29" s="799">
        <f>+'Notas(2)'!E253</f>
        <v>0</v>
      </c>
    </row>
    <row r="30" spans="1:9" s="86" customFormat="1" ht="19.95" customHeight="1" x14ac:dyDescent="0.25">
      <c r="A30" s="783" t="s">
        <v>50</v>
      </c>
      <c r="B30" s="790">
        <f>IF(Controles!B3="Valor Razonable",'PI VR'!H18,'PI Costo'!M18)</f>
        <v>0</v>
      </c>
      <c r="C30" s="795">
        <f>IF(Controles!B3="Valor Razonable",'PI VR'!I18,'PI Costo'!N18)</f>
        <v>0</v>
      </c>
      <c r="D30" s="781" t="s">
        <v>43</v>
      </c>
      <c r="E30" s="790">
        <f>+'Notas(2)'!D260</f>
        <v>0</v>
      </c>
      <c r="F30" s="798">
        <f>+'Notas(2)'!E260</f>
        <v>0</v>
      </c>
    </row>
    <row r="31" spans="1:9" s="86" customFormat="1" ht="19.95" customHeight="1" x14ac:dyDescent="0.25">
      <c r="A31" s="783" t="s">
        <v>51</v>
      </c>
      <c r="B31" s="794"/>
      <c r="C31" s="799"/>
      <c r="D31" s="781"/>
      <c r="E31" s="794"/>
      <c r="F31" s="798"/>
    </row>
    <row r="32" spans="1:9" s="86" customFormat="1" ht="19.95" customHeight="1" x14ac:dyDescent="0.25">
      <c r="A32" s="784" t="s">
        <v>915</v>
      </c>
      <c r="B32" s="790">
        <f>+'Notas(2)'!D121</f>
        <v>0</v>
      </c>
      <c r="C32" s="795">
        <f>+'Notas(2)'!E121</f>
        <v>0</v>
      </c>
      <c r="D32" s="781"/>
      <c r="E32" s="794"/>
      <c r="F32" s="798"/>
    </row>
    <row r="33" spans="1:8" s="86" customFormat="1" ht="19.95" customHeight="1" x14ac:dyDescent="0.25">
      <c r="A33" s="783" t="s">
        <v>52</v>
      </c>
      <c r="B33" s="790">
        <f>+Intang!K18</f>
        <v>0.5</v>
      </c>
      <c r="C33" s="795">
        <f>+Intang!L18</f>
        <v>0.5</v>
      </c>
      <c r="D33" s="781"/>
      <c r="E33" s="794"/>
      <c r="F33" s="798"/>
    </row>
    <row r="34" spans="1:8" s="86" customFormat="1" ht="19.95" customHeight="1" x14ac:dyDescent="0.25">
      <c r="A34" s="783" t="s">
        <v>908</v>
      </c>
      <c r="B34" s="790">
        <f>+'Notas(2)'!D131</f>
        <v>0</v>
      </c>
      <c r="C34" s="795">
        <f>+'Notas(2)'!E131</f>
        <v>0</v>
      </c>
      <c r="D34" s="781"/>
      <c r="E34" s="794"/>
      <c r="F34" s="798"/>
    </row>
    <row r="35" spans="1:8" s="86" customFormat="1" ht="19.95" customHeight="1" thickBot="1" x14ac:dyDescent="0.3">
      <c r="A35" s="784" t="s">
        <v>44</v>
      </c>
      <c r="B35" s="791">
        <f>+'Notas(2)'!D126</f>
        <v>0</v>
      </c>
      <c r="C35" s="796">
        <f>+'Notas(2)'!E126</f>
        <v>0</v>
      </c>
      <c r="D35" s="782"/>
      <c r="E35" s="794"/>
      <c r="F35" s="798"/>
    </row>
    <row r="36" spans="1:8" s="86" customFormat="1" ht="27.9" customHeight="1" thickBot="1" x14ac:dyDescent="0.3">
      <c r="A36" s="804" t="s">
        <v>53</v>
      </c>
      <c r="B36" s="814">
        <f>SUM(B21:B35)</f>
        <v>0.5</v>
      </c>
      <c r="C36" s="815">
        <f>SUM(C21:C35)</f>
        <v>0.5</v>
      </c>
      <c r="D36" s="811" t="s">
        <v>54</v>
      </c>
      <c r="E36" s="817">
        <f>SUM(E20:E35)</f>
        <v>0</v>
      </c>
      <c r="F36" s="820">
        <f>SUM(F20:F35)</f>
        <v>0</v>
      </c>
    </row>
    <row r="37" spans="1:8" s="86" customFormat="1" ht="27.9" customHeight="1" thickBot="1" x14ac:dyDescent="0.3">
      <c r="A37" s="783"/>
      <c r="B37" s="783"/>
      <c r="C37" s="800"/>
      <c r="D37" s="816" t="s">
        <v>55</v>
      </c>
      <c r="E37" s="817">
        <f>+E19+E36</f>
        <v>0</v>
      </c>
      <c r="F37" s="820">
        <f>+F19+F36</f>
        <v>0</v>
      </c>
    </row>
    <row r="38" spans="1:8" s="86" customFormat="1" ht="27.9" customHeight="1" thickBot="1" x14ac:dyDescent="0.3">
      <c r="A38" s="783"/>
      <c r="B38" s="793"/>
      <c r="C38" s="798"/>
      <c r="D38" s="808" t="s">
        <v>56</v>
      </c>
      <c r="E38" s="819">
        <f>+IF(Controles!B4="EEPN (1)",'EEPN(1)'!L20,'EEPN(2)'!K25)</f>
        <v>0</v>
      </c>
      <c r="F38" s="824">
        <f>+IF(Controles!B4="EEPN (1)",'EEPN(1)'!M20,'EEPN(2)'!K18)</f>
        <v>0</v>
      </c>
      <c r="H38" s="591"/>
    </row>
    <row r="39" spans="1:8" s="86" customFormat="1" ht="27.9" customHeight="1" thickBot="1" x14ac:dyDescent="0.3">
      <c r="A39" s="804" t="s">
        <v>57</v>
      </c>
      <c r="B39" s="814">
        <f>+B19+B36</f>
        <v>0.5</v>
      </c>
      <c r="C39" s="815">
        <f>+C19+C36</f>
        <v>0.5</v>
      </c>
      <c r="D39" s="811" t="s">
        <v>58</v>
      </c>
      <c r="E39" s="817">
        <f>+E37+E38</f>
        <v>0</v>
      </c>
      <c r="F39" s="820">
        <f>+F37+F38</f>
        <v>0</v>
      </c>
    </row>
    <row r="40" spans="1:8" ht="15" customHeight="1" x14ac:dyDescent="0.25">
      <c r="A40" s="17"/>
      <c r="B40" s="24"/>
      <c r="C40" s="24"/>
      <c r="D40" s="25"/>
      <c r="E40" s="26"/>
      <c r="F40" s="26"/>
    </row>
    <row r="41" spans="1:8" ht="14.25" customHeight="1" x14ac:dyDescent="0.25">
      <c r="A41" s="28"/>
      <c r="B41" s="23"/>
      <c r="C41" s="29"/>
      <c r="D41" s="23"/>
      <c r="E41" s="29"/>
      <c r="F41" s="23"/>
    </row>
    <row r="42" spans="1:8" ht="14.25" customHeight="1" x14ac:dyDescent="0.25">
      <c r="A42" s="23" t="str">
        <f>+Caratula!B31</f>
        <v>Firmado a los efectos de su identificación con informe de fecha</v>
      </c>
      <c r="C42" s="30"/>
      <c r="D42" s="19"/>
    </row>
    <row r="43" spans="1:8" ht="14.25" customHeight="1" x14ac:dyDescent="0.25">
      <c r="A43" s="28">
        <f>+Caratula!B32</f>
        <v>46108</v>
      </c>
      <c r="C43" s="19"/>
      <c r="D43" s="19"/>
    </row>
  </sheetData>
  <mergeCells count="3">
    <mergeCell ref="A2:F2"/>
    <mergeCell ref="A1:F1"/>
    <mergeCell ref="A4:F4"/>
  </mergeCells>
  <conditionalFormatting sqref="I2:J2">
    <cfRule type="expression" dxfId="9" priority="1">
      <formula>LEFT(I2,1)="✔"</formula>
    </cfRule>
    <cfRule type="expression" dxfId="8" priority="2">
      <formula>LEFT(I2,1)="✗"</formula>
    </cfRule>
  </conditionalFormatting>
  <printOptions horizontalCentered="1"/>
  <pageMargins left="0.39370078740157483" right="0.39370078740157483" top="0.78740157480314965" bottom="0.39370078740157483" header="0.31496062992125984" footer="0.31496062992125984"/>
  <pageSetup paperSize="9" scale="66" orientation="landscape" r:id="rId1"/>
  <ignoredErrors>
    <ignoredError sqref="A42:A4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44"/>
  <sheetViews>
    <sheetView topLeftCell="A12" zoomScale="112" zoomScaleNormal="112" workbookViewId="0">
      <selection activeCell="C5" sqref="C5:C28"/>
    </sheetView>
  </sheetViews>
  <sheetFormatPr baseColWidth="10" defaultColWidth="11.44140625" defaultRowHeight="13.2" x14ac:dyDescent="0.25"/>
  <cols>
    <col min="1" max="1" width="59.44140625" style="2" customWidth="1"/>
    <col min="2" max="2" width="9.109375" style="2" bestFit="1" customWidth="1"/>
    <col min="3" max="3" width="16.6640625" style="2" customWidth="1"/>
    <col min="4" max="4" width="16.33203125" style="2" customWidth="1"/>
    <col min="5" max="5" width="11.44140625" style="2" customWidth="1"/>
    <col min="6" max="6" width="13" style="2" hidden="1" customWidth="1"/>
    <col min="7" max="8" width="11.44140625" style="2" customWidth="1"/>
    <col min="9" max="16384" width="11.44140625" style="2"/>
  </cols>
  <sheetData>
    <row r="1" spans="1:6" ht="15" customHeight="1" x14ac:dyDescent="0.25">
      <c r="A1" s="654" t="str">
        <f>+estadopat!A1</f>
        <v>Denominación social: ………………... (Tipo societario)</v>
      </c>
      <c r="B1" s="622"/>
      <c r="C1" s="622"/>
      <c r="D1" s="622"/>
    </row>
    <row r="2" spans="1:6" ht="15" customHeight="1" x14ac:dyDescent="0.25">
      <c r="A2" s="653" t="s">
        <v>59</v>
      </c>
      <c r="B2" s="622"/>
      <c r="C2" s="622"/>
      <c r="D2" s="622"/>
    </row>
    <row r="3" spans="1:6" ht="15" customHeight="1" x14ac:dyDescent="0.25">
      <c r="A3" s="14" t="s">
        <v>60</v>
      </c>
      <c r="B3" s="372">
        <f>+Caratula!D17</f>
        <v>45658</v>
      </c>
      <c r="C3" s="14" t="s">
        <v>61</v>
      </c>
      <c r="D3" s="373">
        <f>+Caratula!D18</f>
        <v>46022</v>
      </c>
    </row>
    <row r="4" spans="1:6" ht="27" customHeight="1" thickBot="1" x14ac:dyDescent="0.35">
      <c r="A4" s="656" t="str">
        <f>+estadopat!A4</f>
        <v xml:space="preserve"> Comparativo con el ejercicio inmediato anterior. Cifras expresadas en moneda homogénea</v>
      </c>
      <c r="B4" s="622"/>
      <c r="C4" s="622"/>
      <c r="D4" s="622"/>
    </row>
    <row r="5" spans="1:6" ht="15" customHeight="1" x14ac:dyDescent="0.25">
      <c r="A5" s="825"/>
      <c r="B5" s="832"/>
      <c r="C5" s="846" t="s">
        <v>35</v>
      </c>
      <c r="D5" s="839" t="s">
        <v>36</v>
      </c>
    </row>
    <row r="6" spans="1:6" ht="29.25" customHeight="1" x14ac:dyDescent="0.25">
      <c r="A6" s="789" t="s">
        <v>931</v>
      </c>
      <c r="B6" s="833"/>
      <c r="C6" s="847">
        <f>+'Notas(2)'!B315</f>
        <v>0</v>
      </c>
      <c r="D6" s="840">
        <f>+'Notas(2)'!C315</f>
        <v>0</v>
      </c>
    </row>
    <row r="7" spans="1:6" ht="28.5" customHeight="1" x14ac:dyDescent="0.25">
      <c r="A7" s="780" t="s">
        <v>62</v>
      </c>
      <c r="B7" s="589"/>
      <c r="C7" s="848">
        <f>-'costo de venta'!C27</f>
        <v>0</v>
      </c>
      <c r="D7" s="828">
        <f>-'costo de venta'!D27</f>
        <v>0</v>
      </c>
    </row>
    <row r="8" spans="1:6" ht="14.25" customHeight="1" x14ac:dyDescent="0.25">
      <c r="A8" s="826"/>
      <c r="B8" s="830"/>
      <c r="C8" s="849"/>
      <c r="D8" s="828"/>
    </row>
    <row r="9" spans="1:6" ht="15" customHeight="1" x14ac:dyDescent="0.25">
      <c r="A9" s="827" t="s">
        <v>63</v>
      </c>
      <c r="B9" s="834"/>
      <c r="C9" s="850">
        <f>SUM(C6:C8)</f>
        <v>0</v>
      </c>
      <c r="D9" s="841">
        <f>SUM(D6:D8)</f>
        <v>0</v>
      </c>
    </row>
    <row r="10" spans="1:6" ht="14.25" customHeight="1" x14ac:dyDescent="0.25">
      <c r="A10" s="826"/>
      <c r="B10" s="830"/>
      <c r="C10" s="849"/>
      <c r="D10" s="828"/>
    </row>
    <row r="11" spans="1:6" ht="14.25" customHeight="1" x14ac:dyDescent="0.25">
      <c r="A11" s="826" t="s">
        <v>64</v>
      </c>
      <c r="B11" s="830"/>
      <c r="C11" s="848">
        <f>-'costos y gastos'!D38</f>
        <v>0</v>
      </c>
      <c r="D11" s="828">
        <f>-'costos y gastos'!D39</f>
        <v>0</v>
      </c>
    </row>
    <row r="12" spans="1:6" ht="14.25" customHeight="1" x14ac:dyDescent="0.25">
      <c r="A12" s="826" t="s">
        <v>65</v>
      </c>
      <c r="B12" s="830"/>
      <c r="C12" s="848">
        <f>-'costos y gastos'!E38</f>
        <v>0</v>
      </c>
      <c r="D12" s="828">
        <f>-'costos y gastos'!E39</f>
        <v>0</v>
      </c>
      <c r="F12" s="198">
        <f>C11+C12</f>
        <v>0</v>
      </c>
    </row>
    <row r="13" spans="1:6" ht="14.25" customHeight="1" x14ac:dyDescent="0.25">
      <c r="A13" s="826" t="s">
        <v>66</v>
      </c>
      <c r="B13" s="830"/>
      <c r="C13" s="848">
        <f>+'costos y gastos'!F38</f>
        <v>0</v>
      </c>
      <c r="D13" s="828">
        <f>+'costos y gastos'!F39</f>
        <v>0</v>
      </c>
    </row>
    <row r="14" spans="1:6" ht="15" customHeight="1" x14ac:dyDescent="0.25">
      <c r="A14" s="829" t="s">
        <v>67</v>
      </c>
      <c r="B14" s="835"/>
      <c r="C14" s="851">
        <f>+'Notas(2)'!B321</f>
        <v>0</v>
      </c>
      <c r="D14" s="842">
        <f>+'Notas(2)'!C321</f>
        <v>0</v>
      </c>
    </row>
    <row r="15" spans="1:6" ht="28.5" customHeight="1" x14ac:dyDescent="0.25">
      <c r="A15" s="780" t="s">
        <v>929</v>
      </c>
      <c r="B15" s="589"/>
      <c r="C15" s="849"/>
      <c r="D15" s="828"/>
    </row>
    <row r="16" spans="1:6" ht="28.5" customHeight="1" x14ac:dyDescent="0.25">
      <c r="A16" s="780" t="s">
        <v>930</v>
      </c>
      <c r="B16" s="589"/>
      <c r="C16" s="849"/>
      <c r="D16" s="828"/>
    </row>
    <row r="17" spans="1:4" ht="28.5" customHeight="1" x14ac:dyDescent="0.25">
      <c r="A17" s="780" t="s">
        <v>68</v>
      </c>
      <c r="B17" s="589"/>
      <c r="C17" s="848">
        <f>+'Notas(2)'!B295</f>
        <v>0</v>
      </c>
      <c r="D17" s="843">
        <f>+'Notas(2)'!C295</f>
        <v>0</v>
      </c>
    </row>
    <row r="18" spans="1:4" ht="14.25" customHeight="1" x14ac:dyDescent="0.25">
      <c r="A18" s="826" t="s">
        <v>932</v>
      </c>
      <c r="B18" s="830"/>
      <c r="C18" s="849">
        <f>+'Notas(2)'!B303</f>
        <v>0</v>
      </c>
      <c r="D18" s="828">
        <f>+'Notas(2)'!C303</f>
        <v>0</v>
      </c>
    </row>
    <row r="19" spans="1:4" ht="14.25" customHeight="1" x14ac:dyDescent="0.25">
      <c r="A19" s="826" t="s">
        <v>933</v>
      </c>
      <c r="B19" s="830"/>
      <c r="C19" s="848">
        <f>-'Notas(2)'!B309</f>
        <v>0</v>
      </c>
      <c r="D19" s="843">
        <f>-'Notas(2)'!C309</f>
        <v>0</v>
      </c>
    </row>
    <row r="20" spans="1:4" ht="14.25" customHeight="1" x14ac:dyDescent="0.25">
      <c r="A20" s="826"/>
      <c r="B20" s="830"/>
      <c r="C20" s="849"/>
      <c r="D20" s="828"/>
    </row>
    <row r="21" spans="1:4" ht="45" customHeight="1" x14ac:dyDescent="0.25">
      <c r="A21" s="779" t="s">
        <v>69</v>
      </c>
      <c r="B21" s="836"/>
      <c r="C21" s="850">
        <f>SUM(C9:C19)</f>
        <v>0</v>
      </c>
      <c r="D21" s="841">
        <f>SUM(D9:D19)</f>
        <v>0</v>
      </c>
    </row>
    <row r="22" spans="1:4" ht="14.25" customHeight="1" x14ac:dyDescent="0.25">
      <c r="A22" s="826" t="s">
        <v>934</v>
      </c>
      <c r="B22" s="830"/>
      <c r="C22" s="849">
        <v>0</v>
      </c>
      <c r="D22" s="828">
        <v>0</v>
      </c>
    </row>
    <row r="23" spans="1:4" ht="14.25" customHeight="1" x14ac:dyDescent="0.25">
      <c r="A23" s="826"/>
      <c r="B23" s="830"/>
      <c r="C23" s="849"/>
      <c r="D23" s="828"/>
    </row>
    <row r="24" spans="1:4" ht="15" customHeight="1" x14ac:dyDescent="0.25">
      <c r="A24" s="827" t="s">
        <v>70</v>
      </c>
      <c r="B24" s="837"/>
      <c r="C24" s="850">
        <f>+C21+C22</f>
        <v>0</v>
      </c>
      <c r="D24" s="841">
        <f>+D21+D22</f>
        <v>0</v>
      </c>
    </row>
    <row r="25" spans="1:4" ht="14.25" customHeight="1" x14ac:dyDescent="0.25">
      <c r="A25" s="826"/>
      <c r="B25" s="830"/>
      <c r="C25" s="849"/>
      <c r="D25" s="828"/>
    </row>
    <row r="26" spans="1:4" ht="45" customHeight="1" x14ac:dyDescent="0.25">
      <c r="A26" s="779" t="s">
        <v>71</v>
      </c>
      <c r="B26" s="836"/>
      <c r="C26" s="852"/>
      <c r="D26" s="844"/>
    </row>
    <row r="27" spans="1:4" ht="14.25" customHeight="1" x14ac:dyDescent="0.25">
      <c r="A27" s="826"/>
      <c r="B27" s="830"/>
      <c r="C27" s="849"/>
      <c r="D27" s="828"/>
    </row>
    <row r="28" spans="1:4" ht="15" customHeight="1" thickBot="1" x14ac:dyDescent="0.3">
      <c r="A28" s="831" t="s">
        <v>72</v>
      </c>
      <c r="B28" s="838"/>
      <c r="C28" s="853">
        <f>+C24+C26</f>
        <v>0</v>
      </c>
      <c r="D28" s="845">
        <f>+D24+D26</f>
        <v>0</v>
      </c>
    </row>
    <row r="29" spans="1:4" ht="14.25" customHeight="1" x14ac:dyDescent="0.25">
      <c r="A29" s="23"/>
      <c r="B29" s="23"/>
      <c r="C29" s="23"/>
      <c r="D29" s="23"/>
    </row>
    <row r="30" spans="1:4" ht="14.25" customHeight="1" x14ac:dyDescent="0.25">
      <c r="A30" s="23"/>
      <c r="B30" s="23"/>
      <c r="C30" s="23"/>
      <c r="D30" s="23"/>
    </row>
    <row r="31" spans="1:4" ht="14.25" customHeight="1" x14ac:dyDescent="0.25">
      <c r="A31" s="23"/>
      <c r="B31" s="23"/>
      <c r="C31" s="23"/>
      <c r="D31" s="23"/>
    </row>
    <row r="32" spans="1:4" ht="14.25" customHeight="1" x14ac:dyDescent="0.25">
      <c r="A32" s="23" t="str">
        <f>+Caratula!B31</f>
        <v>Firmado a los efectos de su identificación con informe de fecha</v>
      </c>
      <c r="B32" s="23"/>
      <c r="C32" s="23"/>
      <c r="D32" s="23"/>
    </row>
    <row r="33" spans="1:4" ht="14.25" customHeight="1" x14ac:dyDescent="0.25">
      <c r="A33" s="28">
        <f>+Caratula!B32</f>
        <v>46108</v>
      </c>
      <c r="B33" s="28"/>
      <c r="C33" s="23"/>
      <c r="D33" s="23"/>
    </row>
    <row r="36" spans="1:4" x14ac:dyDescent="0.25">
      <c r="A36" s="19"/>
      <c r="B36" s="19"/>
    </row>
    <row r="37" spans="1:4" x14ac:dyDescent="0.25">
      <c r="A37" s="19"/>
      <c r="B37" s="19"/>
    </row>
    <row r="38" spans="1:4" x14ac:dyDescent="0.25">
      <c r="A38" s="19"/>
      <c r="B38" s="19"/>
    </row>
    <row r="39" spans="1:4" x14ac:dyDescent="0.25">
      <c r="A39" s="19"/>
      <c r="B39" s="19"/>
    </row>
    <row r="41" spans="1:4" x14ac:dyDescent="0.25">
      <c r="A41" s="19"/>
      <c r="B41" s="19"/>
    </row>
    <row r="44" spans="1:4" x14ac:dyDescent="0.25">
      <c r="A44" s="19"/>
      <c r="B44" s="19"/>
    </row>
  </sheetData>
  <mergeCells count="3">
    <mergeCell ref="A1:D1"/>
    <mergeCell ref="A4:D4"/>
    <mergeCell ref="A2:D2"/>
  </mergeCells>
  <dataValidations count="1">
    <dataValidation type="decimal" allowBlank="1" showErrorMessage="1" errorTitle="Valor inválido" error="Ingrese un número válido." sqref="C22:D22 D11" xr:uid="{00000000-0002-0000-0300-000000000000}">
      <formula1>-99999999999</formula1>
      <formula2>99999999999</formula2>
    </dataValidation>
  </dataValidations>
  <printOptions horizontalCentered="1"/>
  <pageMargins left="0.70866141732283472" right="0.70866141732283472" top="0.74803149606299213" bottom="0.74803149606299213" header="0.31496062992125984" footer="0.31496062992125984"/>
  <pageSetup scale="9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A1:P32"/>
  <sheetViews>
    <sheetView zoomScale="96" zoomScaleNormal="96" workbookViewId="0">
      <selection activeCell="D10" sqref="D10"/>
    </sheetView>
  </sheetViews>
  <sheetFormatPr baseColWidth="10" defaultColWidth="11.44140625" defaultRowHeight="13.2" x14ac:dyDescent="0.25"/>
  <cols>
    <col min="1" max="1" width="41.88671875" style="2" customWidth="1"/>
    <col min="2" max="2" width="13.88671875" style="2" customWidth="1"/>
    <col min="3" max="3" width="16.44140625" style="2" customWidth="1"/>
    <col min="4" max="4" width="19.88671875" style="2" customWidth="1"/>
    <col min="5" max="5" width="14.5546875" style="2" customWidth="1"/>
    <col min="6" max="6" width="16.88671875" style="2" bestFit="1" customWidth="1"/>
    <col min="7" max="7" width="14.33203125" style="2" customWidth="1"/>
    <col min="8" max="8" width="9.6640625" style="2" customWidth="1"/>
    <col min="9" max="9" width="15.5546875" style="2" customWidth="1"/>
    <col min="10" max="10" width="15.109375" style="2" customWidth="1"/>
    <col min="11" max="11" width="18.33203125" style="2" customWidth="1"/>
    <col min="12" max="12" width="16.6640625" style="2" customWidth="1"/>
    <col min="13" max="13" width="19.44140625" style="2" customWidth="1"/>
    <col min="14" max="14" width="11.44140625" style="2" customWidth="1"/>
    <col min="15" max="15" width="8" style="2" customWidth="1"/>
    <col min="16" max="16" width="28" style="2" customWidth="1"/>
    <col min="17" max="16384" width="11.44140625" style="2"/>
  </cols>
  <sheetData>
    <row r="1" spans="1:16" ht="23.25" customHeight="1" x14ac:dyDescent="0.25">
      <c r="A1" s="660" t="str">
        <f>+estadopat!A1</f>
        <v>Denominación social: ………………... (Tipo societario)</v>
      </c>
      <c r="B1" s="622"/>
      <c r="C1" s="622"/>
      <c r="D1" s="622"/>
      <c r="E1" s="622"/>
      <c r="F1" s="622"/>
      <c r="G1" s="622"/>
      <c r="H1" s="622"/>
      <c r="I1" s="622"/>
      <c r="J1" s="622"/>
      <c r="K1" s="622"/>
      <c r="L1" s="622"/>
      <c r="M1" s="622"/>
      <c r="P1" s="196" t="str">
        <f>IF(Controles!B4="EEPN (1)","✔ ESTE MODELO APLICA","✗ Este modelo NO aplica - ver Carátula")</f>
        <v>✔ ESTE MODELO APLICA</v>
      </c>
    </row>
    <row r="2" spans="1:16" ht="15" customHeight="1" x14ac:dyDescent="0.25">
      <c r="A2" s="653" t="s">
        <v>73</v>
      </c>
      <c r="B2" s="622"/>
      <c r="C2" s="622"/>
      <c r="D2" s="622"/>
      <c r="E2" s="622"/>
      <c r="F2" s="622"/>
      <c r="G2" s="622"/>
      <c r="H2" s="622"/>
      <c r="I2" s="622"/>
      <c r="J2" s="622"/>
      <c r="K2" s="622"/>
      <c r="L2" s="622"/>
      <c r="M2" s="622"/>
    </row>
    <row r="3" spans="1:16" ht="15" customHeight="1" x14ac:dyDescent="0.25">
      <c r="A3" s="217"/>
      <c r="B3" s="217"/>
      <c r="C3" s="661" t="str">
        <f>+EstRes!A3</f>
        <v xml:space="preserve"> POR EL EJERCICIO INICIADO EL</v>
      </c>
      <c r="D3" s="622"/>
      <c r="E3" s="395">
        <f>+Caratula!D17</f>
        <v>45658</v>
      </c>
      <c r="F3" s="374" t="str">
        <f>+EstRes!C3</f>
        <v>FINALIZADO EL</v>
      </c>
      <c r="G3" s="395">
        <f>+Caratula!D18</f>
        <v>46022</v>
      </c>
      <c r="H3" s="217"/>
      <c r="I3" s="217"/>
      <c r="J3" s="217"/>
      <c r="K3" s="217"/>
      <c r="L3" s="217"/>
      <c r="M3" s="217"/>
    </row>
    <row r="4" spans="1:16" ht="13.95" customHeight="1" x14ac:dyDescent="0.25">
      <c r="A4" s="664" t="str">
        <f>+EstRes!A4</f>
        <v xml:space="preserve"> Comparativo con el ejercicio inmediato anterior. Cifras expresadas en moneda homogénea</v>
      </c>
      <c r="B4" s="622"/>
      <c r="C4" s="622"/>
      <c r="D4" s="622"/>
      <c r="E4" s="622"/>
      <c r="F4" s="622"/>
      <c r="G4" s="622"/>
      <c r="H4" s="622"/>
      <c r="I4" s="622"/>
      <c r="J4" s="622"/>
      <c r="K4" s="622"/>
      <c r="L4" s="622"/>
      <c r="M4" s="622"/>
    </row>
    <row r="5" spans="1:16" ht="15" customHeight="1" x14ac:dyDescent="0.25">
      <c r="A5" s="23"/>
      <c r="B5" s="32"/>
      <c r="C5" s="32"/>
      <c r="D5" s="32"/>
      <c r="E5" s="33"/>
      <c r="F5" s="33"/>
      <c r="G5" s="34"/>
      <c r="H5" s="34"/>
      <c r="I5" s="34"/>
      <c r="J5" s="35"/>
      <c r="K5" s="35"/>
      <c r="L5" s="35"/>
      <c r="M5" s="36"/>
    </row>
    <row r="6" spans="1:16" ht="15" customHeight="1" thickBot="1" x14ac:dyDescent="0.35">
      <c r="A6" s="23"/>
      <c r="B6" s="23"/>
      <c r="C6" s="23"/>
      <c r="D6" s="23"/>
      <c r="E6" s="23"/>
      <c r="F6" s="23"/>
      <c r="G6" s="23"/>
      <c r="H6" s="37"/>
      <c r="I6" s="37"/>
      <c r="J6" s="23"/>
      <c r="K6" s="23"/>
      <c r="L6" s="23"/>
      <c r="M6" s="38"/>
    </row>
    <row r="7" spans="1:16" ht="15.75" customHeight="1" thickBot="1" x14ac:dyDescent="0.3">
      <c r="A7" s="39"/>
      <c r="B7" s="657" t="s">
        <v>74</v>
      </c>
      <c r="C7" s="635"/>
      <c r="D7" s="635"/>
      <c r="E7" s="635"/>
      <c r="F7" s="636"/>
      <c r="G7" s="658" t="s">
        <v>75</v>
      </c>
      <c r="H7" s="635"/>
      <c r="I7" s="635"/>
      <c r="J7" s="635"/>
      <c r="K7" s="635"/>
      <c r="L7" s="659" t="s">
        <v>76</v>
      </c>
      <c r="M7" s="631"/>
      <c r="N7" s="40"/>
    </row>
    <row r="8" spans="1:16" ht="30" customHeight="1" thickBot="1" x14ac:dyDescent="0.3">
      <c r="A8" s="39"/>
      <c r="B8" s="665" t="s">
        <v>77</v>
      </c>
      <c r="C8" s="662" t="s">
        <v>78</v>
      </c>
      <c r="D8" s="662" t="s">
        <v>927</v>
      </c>
      <c r="E8" s="662" t="s">
        <v>79</v>
      </c>
      <c r="F8" s="662" t="s">
        <v>76</v>
      </c>
      <c r="G8" s="662" t="s">
        <v>80</v>
      </c>
      <c r="H8" s="631"/>
      <c r="I8" s="662" t="s">
        <v>81</v>
      </c>
      <c r="J8" s="662" t="s">
        <v>82</v>
      </c>
      <c r="K8" s="662" t="s">
        <v>76</v>
      </c>
      <c r="L8" s="662" t="s">
        <v>35</v>
      </c>
      <c r="M8" s="662" t="s">
        <v>36</v>
      </c>
      <c r="N8" s="603"/>
    </row>
    <row r="9" spans="1:16" ht="29.25" customHeight="1" thickBot="1" x14ac:dyDescent="0.3">
      <c r="A9" s="602" t="s">
        <v>83</v>
      </c>
      <c r="B9" s="666"/>
      <c r="C9" s="663"/>
      <c r="D9" s="663"/>
      <c r="E9" s="663"/>
      <c r="F9" s="663"/>
      <c r="G9" s="588" t="s">
        <v>84</v>
      </c>
      <c r="H9" s="588" t="s">
        <v>85</v>
      </c>
      <c r="I9" s="663"/>
      <c r="J9" s="663"/>
      <c r="K9" s="663"/>
      <c r="L9" s="663"/>
      <c r="M9" s="663"/>
      <c r="N9" s="603"/>
    </row>
    <row r="10" spans="1:16" ht="15.75" customHeight="1" thickBot="1" x14ac:dyDescent="0.3">
      <c r="A10" s="207" t="s">
        <v>86</v>
      </c>
      <c r="B10" s="592"/>
      <c r="C10" s="593"/>
      <c r="D10" s="594"/>
      <c r="E10" s="595">
        <v>0</v>
      </c>
      <c r="F10" s="594">
        <f>SUM(B10:E10)</f>
        <v>0</v>
      </c>
      <c r="G10" s="596"/>
      <c r="H10" s="597">
        <v>0</v>
      </c>
      <c r="I10" s="593"/>
      <c r="J10" s="598">
        <v>0</v>
      </c>
      <c r="K10" s="599">
        <f>SUM(G10:J10)</f>
        <v>0</v>
      </c>
      <c r="L10" s="600">
        <f>+F10+K10</f>
        <v>0</v>
      </c>
      <c r="M10" s="601"/>
      <c r="N10" s="40"/>
    </row>
    <row r="11" spans="1:16" ht="15.75" customHeight="1" thickBot="1" x14ac:dyDescent="0.3">
      <c r="A11" s="46" t="s">
        <v>87</v>
      </c>
      <c r="B11" s="47"/>
      <c r="C11" s="48"/>
      <c r="D11" s="213"/>
      <c r="E11" s="48"/>
      <c r="F11" s="213"/>
      <c r="G11" s="47"/>
      <c r="H11" s="47"/>
      <c r="I11" s="48"/>
      <c r="J11" s="213"/>
      <c r="K11" s="48"/>
      <c r="L11" s="49"/>
      <c r="M11" s="208"/>
      <c r="N11" s="40"/>
    </row>
    <row r="12" spans="1:16" ht="15.75" customHeight="1" thickBot="1" x14ac:dyDescent="0.3">
      <c r="A12" s="218" t="s">
        <v>88</v>
      </c>
      <c r="B12" s="257">
        <f t="shared" ref="B12:M12" si="0">+B10+B11</f>
        <v>0</v>
      </c>
      <c r="C12" s="258">
        <f t="shared" si="0"/>
        <v>0</v>
      </c>
      <c r="D12" s="219">
        <f t="shared" si="0"/>
        <v>0</v>
      </c>
      <c r="E12" s="259">
        <f t="shared" si="0"/>
        <v>0</v>
      </c>
      <c r="F12" s="219">
        <f t="shared" si="0"/>
        <v>0</v>
      </c>
      <c r="G12" s="260">
        <f t="shared" si="0"/>
        <v>0</v>
      </c>
      <c r="H12" s="257">
        <f t="shared" si="0"/>
        <v>0</v>
      </c>
      <c r="I12" s="258">
        <f t="shared" si="0"/>
        <v>0</v>
      </c>
      <c r="J12" s="219">
        <f t="shared" si="0"/>
        <v>0</v>
      </c>
      <c r="K12" s="260">
        <f t="shared" si="0"/>
        <v>0</v>
      </c>
      <c r="L12" s="257">
        <f t="shared" si="0"/>
        <v>0</v>
      </c>
      <c r="M12" s="257">
        <f t="shared" si="0"/>
        <v>0</v>
      </c>
      <c r="N12" s="40"/>
    </row>
    <row r="13" spans="1:16" ht="28.5" customHeight="1" x14ac:dyDescent="0.25">
      <c r="A13" s="604" t="s">
        <v>89</v>
      </c>
      <c r="B13" s="607"/>
      <c r="C13" s="607"/>
      <c r="D13" s="607"/>
      <c r="E13" s="607"/>
      <c r="F13" s="611"/>
      <c r="G13" s="51"/>
      <c r="H13" s="51"/>
      <c r="I13" s="212"/>
      <c r="J13" s="214"/>
      <c r="K13" s="212"/>
      <c r="L13" s="52"/>
      <c r="M13" s="53"/>
      <c r="N13" s="40"/>
    </row>
    <row r="14" spans="1:16" ht="28.5" customHeight="1" x14ac:dyDescent="0.25">
      <c r="A14" s="605" t="s">
        <v>90</v>
      </c>
      <c r="B14" s="608"/>
      <c r="C14" s="608"/>
      <c r="D14" s="612"/>
      <c r="E14" s="608"/>
      <c r="F14" s="613">
        <f>SUM(B14:E14)</f>
        <v>0</v>
      </c>
      <c r="G14" s="209"/>
      <c r="H14" s="209"/>
      <c r="I14" s="211"/>
      <c r="J14" s="215">
        <v>0</v>
      </c>
      <c r="K14" s="261">
        <f>SUM(G14:J14)</f>
        <v>0</v>
      </c>
      <c r="L14" s="262">
        <f>+F14+K14</f>
        <v>0</v>
      </c>
      <c r="M14" s="210"/>
      <c r="N14" s="40"/>
    </row>
    <row r="15" spans="1:16" ht="28.5" customHeight="1" x14ac:dyDescent="0.25">
      <c r="A15" s="605" t="s">
        <v>91</v>
      </c>
      <c r="B15" s="609"/>
      <c r="C15" s="609"/>
      <c r="D15" s="609"/>
      <c r="E15" s="609"/>
      <c r="F15" s="611"/>
      <c r="G15" s="51"/>
      <c r="H15" s="51"/>
      <c r="I15" s="212"/>
      <c r="J15" s="214"/>
      <c r="K15" s="212"/>
      <c r="L15" s="52"/>
      <c r="M15" s="54"/>
      <c r="N15" s="40"/>
    </row>
    <row r="16" spans="1:16" ht="15" customHeight="1" x14ac:dyDescent="0.25">
      <c r="A16" s="605" t="s">
        <v>92</v>
      </c>
      <c r="B16" s="609"/>
      <c r="C16" s="609"/>
      <c r="D16" s="609"/>
      <c r="E16" s="609"/>
      <c r="F16" s="611"/>
      <c r="G16" s="51"/>
      <c r="H16" s="51"/>
      <c r="I16" s="212"/>
      <c r="J16" s="214"/>
      <c r="K16" s="212"/>
      <c r="L16" s="52"/>
      <c r="M16" s="54"/>
      <c r="N16" s="40"/>
    </row>
    <row r="17" spans="1:14" ht="15" customHeight="1" x14ac:dyDescent="0.25">
      <c r="A17" s="605" t="s">
        <v>93</v>
      </c>
      <c r="B17" s="609"/>
      <c r="C17" s="609"/>
      <c r="D17" s="609"/>
      <c r="E17" s="609"/>
      <c r="F17" s="611"/>
      <c r="G17" s="51"/>
      <c r="H17" s="51"/>
      <c r="I17" s="212"/>
      <c r="J17" s="214"/>
      <c r="K17" s="212"/>
      <c r="L17" s="52"/>
      <c r="M17" s="54"/>
      <c r="N17" s="40"/>
    </row>
    <row r="18" spans="1:14" ht="15" customHeight="1" x14ac:dyDescent="0.25">
      <c r="A18" s="605" t="s">
        <v>94</v>
      </c>
      <c r="B18" s="609"/>
      <c r="C18" s="609"/>
      <c r="D18" s="609"/>
      <c r="E18" s="609"/>
      <c r="F18" s="611"/>
      <c r="G18" s="51"/>
      <c r="H18" s="51"/>
      <c r="I18" s="212"/>
      <c r="J18" s="214"/>
      <c r="K18" s="212"/>
      <c r="L18" s="52"/>
      <c r="M18" s="54"/>
      <c r="N18" s="40"/>
    </row>
    <row r="19" spans="1:14" ht="15.75" customHeight="1" thickBot="1" x14ac:dyDescent="0.3">
      <c r="A19" s="606" t="s">
        <v>95</v>
      </c>
      <c r="B19" s="610"/>
      <c r="C19" s="610"/>
      <c r="D19" s="610"/>
      <c r="E19" s="610"/>
      <c r="F19" s="47"/>
      <c r="G19" s="47"/>
      <c r="H19" s="47"/>
      <c r="I19" s="48"/>
      <c r="J19" s="213"/>
      <c r="K19" s="263">
        <f>+EstRes!C28</f>
        <v>0</v>
      </c>
      <c r="L19" s="264">
        <f>+EstRes!C28</f>
        <v>0</v>
      </c>
      <c r="M19" s="265">
        <f>+EstRes!D28</f>
        <v>0</v>
      </c>
      <c r="N19" s="40"/>
    </row>
    <row r="20" spans="1:14" ht="15.75" customHeight="1" thickBot="1" x14ac:dyDescent="0.3">
      <c r="A20" s="218" t="s">
        <v>96</v>
      </c>
      <c r="B20" s="260">
        <f t="shared" ref="B20:M20" si="1">SUM(B12:B19)</f>
        <v>0</v>
      </c>
      <c r="C20" s="260">
        <f t="shared" si="1"/>
        <v>0</v>
      </c>
      <c r="D20" s="260">
        <f t="shared" si="1"/>
        <v>0</v>
      </c>
      <c r="E20" s="260">
        <f t="shared" si="1"/>
        <v>0</v>
      </c>
      <c r="F20" s="260">
        <f t="shared" si="1"/>
        <v>0</v>
      </c>
      <c r="G20" s="260">
        <f t="shared" si="1"/>
        <v>0</v>
      </c>
      <c r="H20" s="260">
        <f t="shared" si="1"/>
        <v>0</v>
      </c>
      <c r="I20" s="260">
        <f t="shared" si="1"/>
        <v>0</v>
      </c>
      <c r="J20" s="260">
        <f t="shared" si="1"/>
        <v>0</v>
      </c>
      <c r="K20" s="260">
        <f t="shared" si="1"/>
        <v>0</v>
      </c>
      <c r="L20" s="260">
        <f t="shared" si="1"/>
        <v>0</v>
      </c>
      <c r="M20" s="260">
        <f t="shared" si="1"/>
        <v>0</v>
      </c>
      <c r="N20" s="40"/>
    </row>
    <row r="21" spans="1:14" ht="14.25" customHeight="1" x14ac:dyDescent="0.25">
      <c r="A21" s="23"/>
      <c r="B21" s="23"/>
      <c r="C21" s="23"/>
      <c r="D21" s="23"/>
      <c r="E21" s="23"/>
      <c r="F21" s="23"/>
      <c r="G21" s="23"/>
      <c r="H21" s="23"/>
      <c r="I21" s="23"/>
      <c r="J21" s="23"/>
      <c r="K21" s="23"/>
      <c r="L21" s="23"/>
      <c r="M21" s="23"/>
    </row>
    <row r="22" spans="1:14" ht="14.25" customHeight="1" x14ac:dyDescent="0.25">
      <c r="A22" s="64" t="s">
        <v>97</v>
      </c>
      <c r="B22" s="23"/>
      <c r="C22" s="23"/>
      <c r="D22" s="23"/>
      <c r="E22" s="23"/>
      <c r="F22" s="23"/>
      <c r="G22" s="23"/>
      <c r="H22" s="23"/>
      <c r="I22" s="23"/>
      <c r="J22" s="23"/>
      <c r="K22" s="23"/>
      <c r="L22" s="23"/>
      <c r="M22" s="23"/>
    </row>
    <row r="23" spans="1:14" ht="14.25" customHeight="1" x14ac:dyDescent="0.25">
      <c r="A23" s="64" t="s">
        <v>98</v>
      </c>
      <c r="B23" s="23"/>
      <c r="C23" s="23"/>
      <c r="D23" s="23"/>
      <c r="E23" s="23"/>
      <c r="F23" s="23"/>
      <c r="G23" s="23"/>
      <c r="H23" s="23"/>
      <c r="I23" s="23"/>
      <c r="J23" s="23"/>
      <c r="K23" s="23"/>
      <c r="L23" s="23"/>
      <c r="M23" s="23"/>
    </row>
    <row r="24" spans="1:14" s="216" customFormat="1" ht="14.25" customHeight="1" x14ac:dyDescent="0.25">
      <c r="A24" s="567"/>
      <c r="B24" s="412"/>
      <c r="C24" s="412"/>
      <c r="D24" s="412"/>
      <c r="E24" s="412"/>
      <c r="F24" s="412"/>
      <c r="G24" s="412"/>
      <c r="H24" s="412"/>
      <c r="I24" s="412"/>
      <c r="J24" s="412"/>
      <c r="K24" s="412"/>
      <c r="L24" s="412"/>
      <c r="M24" s="412"/>
    </row>
    <row r="25" spans="1:14" s="216" customFormat="1" ht="14.25" customHeight="1" x14ac:dyDescent="0.25">
      <c r="A25" s="567"/>
      <c r="B25" s="412"/>
      <c r="C25" s="412"/>
      <c r="D25" s="412"/>
      <c r="E25" s="412"/>
      <c r="F25" s="412"/>
      <c r="G25" s="412"/>
      <c r="H25" s="412"/>
      <c r="I25" s="412"/>
      <c r="J25" s="412"/>
      <c r="K25" s="412"/>
      <c r="L25" s="412"/>
      <c r="M25" s="412"/>
    </row>
    <row r="26" spans="1:14" s="216" customFormat="1" ht="14.25" customHeight="1" x14ac:dyDescent="0.25">
      <c r="A26" s="567"/>
      <c r="B26" s="412"/>
      <c r="C26" s="412"/>
      <c r="D26" s="412"/>
      <c r="E26" s="412"/>
      <c r="F26" s="412"/>
      <c r="G26" s="412"/>
      <c r="H26" s="412"/>
      <c r="I26" s="412"/>
      <c r="J26" s="412"/>
      <c r="K26" s="412"/>
      <c r="L26" s="412"/>
      <c r="M26" s="412"/>
    </row>
    <row r="27" spans="1:14" ht="14.25" customHeight="1" x14ac:dyDescent="0.25">
      <c r="A27" s="23" t="str">
        <f>+Caratula!B31</f>
        <v>Firmado a los efectos de su identificación con informe de fecha</v>
      </c>
      <c r="B27" s="23"/>
      <c r="C27" s="23"/>
      <c r="D27" s="23"/>
      <c r="E27" s="23"/>
      <c r="F27" s="23"/>
      <c r="G27" s="23"/>
      <c r="H27" s="23"/>
      <c r="I27" s="23"/>
      <c r="J27" s="23"/>
      <c r="K27" s="23"/>
      <c r="L27" s="23"/>
      <c r="M27" s="23"/>
    </row>
    <row r="28" spans="1:14" ht="14.25" customHeight="1" x14ac:dyDescent="0.25">
      <c r="A28" s="28">
        <f>+Caratula!B32</f>
        <v>46108</v>
      </c>
      <c r="B28" s="23"/>
      <c r="C28" s="23"/>
      <c r="D28" s="23"/>
      <c r="E28" s="23"/>
      <c r="F28" s="23"/>
      <c r="G28" s="23"/>
      <c r="H28" s="23"/>
      <c r="I28" s="23"/>
      <c r="J28" s="23"/>
      <c r="K28" s="23"/>
      <c r="L28" s="23"/>
      <c r="M28" s="23"/>
    </row>
    <row r="29" spans="1:14" ht="14.25" customHeight="1" x14ac:dyDescent="0.25">
      <c r="A29" s="23"/>
      <c r="B29" s="23"/>
      <c r="C29" s="23"/>
      <c r="D29" s="23"/>
      <c r="E29" s="23"/>
      <c r="F29" s="23"/>
      <c r="G29" s="23"/>
      <c r="H29" s="23"/>
      <c r="I29" s="23"/>
      <c r="J29" s="23"/>
      <c r="K29" s="23"/>
      <c r="L29" s="23"/>
      <c r="M29" s="23"/>
    </row>
    <row r="30" spans="1:14" ht="14.25" customHeight="1" x14ac:dyDescent="0.25">
      <c r="A30" s="23"/>
      <c r="B30" s="23"/>
      <c r="C30" s="23"/>
      <c r="D30" s="23"/>
      <c r="E30" s="23"/>
      <c r="F30" s="23"/>
      <c r="G30" s="23"/>
      <c r="H30" s="23"/>
      <c r="I30" s="23"/>
      <c r="J30" s="23"/>
      <c r="K30" s="23"/>
      <c r="L30" s="23"/>
      <c r="M30" s="23"/>
    </row>
    <row r="31" spans="1:14" ht="14.25" customHeight="1" x14ac:dyDescent="0.25">
      <c r="A31" s="34"/>
      <c r="B31" s="23"/>
      <c r="C31" s="23"/>
      <c r="D31" s="23"/>
      <c r="E31" s="23"/>
      <c r="F31" s="23"/>
      <c r="G31" s="23"/>
      <c r="H31" s="23"/>
      <c r="I31" s="23"/>
      <c r="J31" s="23"/>
      <c r="K31" s="23"/>
      <c r="L31" s="23"/>
      <c r="M31" s="23"/>
    </row>
    <row r="32" spans="1:14" ht="14.25" customHeight="1" x14ac:dyDescent="0.25">
      <c r="A32" s="34"/>
      <c r="B32" s="23"/>
      <c r="C32" s="23"/>
      <c r="D32" s="23"/>
      <c r="E32" s="23"/>
      <c r="F32" s="23"/>
      <c r="G32" s="23"/>
      <c r="H32" s="23"/>
      <c r="I32" s="23"/>
      <c r="J32" s="23"/>
      <c r="K32" s="23"/>
      <c r="L32" s="23"/>
      <c r="M32" s="23"/>
    </row>
  </sheetData>
  <mergeCells count="18">
    <mergeCell ref="M8:M9"/>
    <mergeCell ref="I8:I9"/>
    <mergeCell ref="F8:F9"/>
    <mergeCell ref="A4:M4"/>
    <mergeCell ref="D8:D9"/>
    <mergeCell ref="B8:B9"/>
    <mergeCell ref="G8:H8"/>
    <mergeCell ref="E8:E9"/>
    <mergeCell ref="C8:C9"/>
    <mergeCell ref="L8:L9"/>
    <mergeCell ref="J8:J9"/>
    <mergeCell ref="K8:K9"/>
    <mergeCell ref="A2:M2"/>
    <mergeCell ref="B7:F7"/>
    <mergeCell ref="G7:K7"/>
    <mergeCell ref="L7:M7"/>
    <mergeCell ref="A1:M1"/>
    <mergeCell ref="C3:D3"/>
  </mergeCells>
  <conditionalFormatting sqref="P1">
    <cfRule type="expression" dxfId="7" priority="1">
      <formula>LEFT(P1,1)="✔"</formula>
    </cfRule>
    <cfRule type="expression" dxfId="6" priority="2">
      <formula>LEFT(P1,1)="✗"</formula>
    </cfRule>
  </conditionalFormatting>
  <dataValidations count="1">
    <dataValidation type="decimal" allowBlank="1" showErrorMessage="1" errorTitle="Valor inválido" error="Ingrese un número válido." sqref="B10:M10 D14:J14" xr:uid="{00000000-0002-0000-0400-000000000000}">
      <formula1>-99999999999</formula1>
      <formula2>99999999999</formula2>
    </dataValidation>
  </dataValidations>
  <printOptions horizontalCentered="1" verticalCentered="1"/>
  <pageMargins left="0.39370078740157483" right="0.39370078740157483" top="0.39370078740157483" bottom="0.59055118110236227" header="0" footer="0"/>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3"/>
  <sheetViews>
    <sheetView workbookViewId="0">
      <selection activeCell="D9" sqref="D9"/>
    </sheetView>
  </sheetViews>
  <sheetFormatPr baseColWidth="10" defaultColWidth="11.44140625" defaultRowHeight="13.2" x14ac:dyDescent="0.25"/>
  <cols>
    <col min="1" max="1" width="61.33203125" style="2" customWidth="1"/>
    <col min="2" max="3" width="11.44140625" style="2" customWidth="1"/>
    <col min="4" max="4" width="17.109375" style="2" customWidth="1"/>
    <col min="5" max="10" width="11.44140625" style="2" customWidth="1"/>
    <col min="11" max="11" width="14.109375" style="2" customWidth="1"/>
    <col min="12" max="12" width="11.44140625" style="2" customWidth="1"/>
    <col min="13" max="14" width="11.44140625" style="2"/>
    <col min="15" max="15" width="38" style="2" customWidth="1"/>
    <col min="16" max="16384" width="11.44140625" style="2"/>
  </cols>
  <sheetData>
    <row r="1" spans="1:15" ht="15" customHeight="1" x14ac:dyDescent="0.25">
      <c r="A1" s="654" t="str">
        <f>+estadopat!A1</f>
        <v>Denominación social: ………………... (Tipo societario)</v>
      </c>
      <c r="B1" s="622"/>
      <c r="C1" s="622"/>
      <c r="D1" s="622"/>
      <c r="E1" s="622"/>
      <c r="F1" s="622"/>
      <c r="G1" s="622"/>
      <c r="H1" s="622"/>
      <c r="I1" s="622"/>
      <c r="J1" s="622"/>
      <c r="K1" s="622"/>
      <c r="O1" s="196" t="str">
        <f>IF(Controles!A8="EEPN (1)","✔ ESTE MODELO APLICA","✗ Este modelo NO aplica - ver Carátula")</f>
        <v>✗ Este modelo NO aplica - ver Carátula</v>
      </c>
    </row>
    <row r="2" spans="1:15" ht="15" customHeight="1" x14ac:dyDescent="0.25">
      <c r="A2" s="668" t="s">
        <v>99</v>
      </c>
      <c r="B2" s="622"/>
      <c r="C2" s="622"/>
      <c r="D2" s="622"/>
      <c r="E2" s="622"/>
      <c r="F2" s="622"/>
      <c r="G2" s="622"/>
      <c r="H2" s="622"/>
      <c r="I2" s="622"/>
      <c r="J2" s="622"/>
      <c r="K2" s="622"/>
    </row>
    <row r="3" spans="1:15" ht="15" customHeight="1" x14ac:dyDescent="0.25">
      <c r="A3" s="671" t="str">
        <f>+EstRes!A3</f>
        <v xml:space="preserve"> POR EL EJERCICIO INICIADO EL</v>
      </c>
      <c r="B3" s="622"/>
      <c r="C3" s="396">
        <f>+Caratula!D17</f>
        <v>45658</v>
      </c>
      <c r="D3" s="398" t="str">
        <f>+EstRes!C3</f>
        <v>FINALIZADO EL</v>
      </c>
      <c r="E3" s="397">
        <f>+Caratula!D18</f>
        <v>46022</v>
      </c>
      <c r="F3" s="55"/>
      <c r="G3" s="55"/>
      <c r="H3" s="55"/>
      <c r="I3" s="55"/>
      <c r="J3" s="55"/>
      <c r="K3" s="55"/>
    </row>
    <row r="4" spans="1:15" ht="14.25" customHeight="1" x14ac:dyDescent="0.25">
      <c r="A4" s="672" t="str">
        <f>+EstRes!A4</f>
        <v xml:space="preserve"> Comparativo con el ejercicio inmediato anterior. Cifras expresadas en moneda homogénea</v>
      </c>
      <c r="B4" s="622"/>
      <c r="C4" s="622"/>
      <c r="D4" s="622"/>
      <c r="E4" s="622"/>
      <c r="F4" s="622"/>
      <c r="G4" s="622"/>
      <c r="H4" s="622"/>
      <c r="I4" s="622"/>
      <c r="J4" s="622"/>
      <c r="K4" s="622"/>
    </row>
    <row r="5" spans="1:15" ht="15" customHeight="1" thickBot="1" x14ac:dyDescent="0.3">
      <c r="A5" s="57"/>
      <c r="B5" s="23"/>
      <c r="C5" s="23"/>
      <c r="D5" s="23"/>
      <c r="E5" s="23"/>
      <c r="F5" s="23"/>
      <c r="G5" s="23"/>
      <c r="H5" s="23"/>
      <c r="I5" s="23"/>
      <c r="J5" s="23"/>
      <c r="K5" s="23"/>
    </row>
    <row r="6" spans="1:15" ht="15.75" customHeight="1" thickBot="1" x14ac:dyDescent="0.3">
      <c r="A6" s="39"/>
      <c r="B6" s="670" t="s">
        <v>74</v>
      </c>
      <c r="C6" s="630"/>
      <c r="D6" s="630"/>
      <c r="E6" s="630"/>
      <c r="F6" s="631"/>
      <c r="G6" s="670" t="s">
        <v>75</v>
      </c>
      <c r="H6" s="630"/>
      <c r="I6" s="630"/>
      <c r="J6" s="630"/>
      <c r="K6" s="631"/>
    </row>
    <row r="7" spans="1:15" ht="35.1" customHeight="1" thickBot="1" x14ac:dyDescent="0.3">
      <c r="A7" s="41"/>
      <c r="B7" s="667" t="s">
        <v>77</v>
      </c>
      <c r="C7" s="667" t="s">
        <v>78</v>
      </c>
      <c r="D7" s="667" t="s">
        <v>927</v>
      </c>
      <c r="E7" s="667" t="s">
        <v>79</v>
      </c>
      <c r="F7" s="667" t="s">
        <v>76</v>
      </c>
      <c r="G7" s="667" t="s">
        <v>80</v>
      </c>
      <c r="H7" s="631"/>
      <c r="I7" s="667" t="s">
        <v>81</v>
      </c>
      <c r="J7" s="667" t="s">
        <v>100</v>
      </c>
      <c r="K7" s="667" t="s">
        <v>76</v>
      </c>
    </row>
    <row r="8" spans="1:15" ht="29.25" customHeight="1" thickBot="1" x14ac:dyDescent="0.3">
      <c r="A8" s="43" t="s">
        <v>83</v>
      </c>
      <c r="B8" s="669"/>
      <c r="C8" s="669"/>
      <c r="D8" s="669"/>
      <c r="E8" s="669"/>
      <c r="F8" s="669"/>
      <c r="G8" s="44" t="s">
        <v>84</v>
      </c>
      <c r="H8" s="44" t="s">
        <v>85</v>
      </c>
      <c r="I8" s="669"/>
      <c r="J8" s="669"/>
      <c r="K8" s="669"/>
    </row>
    <row r="9" spans="1:15" ht="15.75" customHeight="1" thickBot="1" x14ac:dyDescent="0.3">
      <c r="A9" s="45" t="s">
        <v>86</v>
      </c>
      <c r="B9" s="58"/>
      <c r="C9" s="58"/>
      <c r="D9" s="58"/>
      <c r="E9" s="58"/>
      <c r="F9" s="200">
        <f>SUM(B9:E9)</f>
        <v>0</v>
      </c>
      <c r="G9" s="58"/>
      <c r="H9" s="58"/>
      <c r="I9" s="58"/>
      <c r="J9" s="58"/>
      <c r="K9" s="200">
        <f>SUM(G9:J9)</f>
        <v>0</v>
      </c>
    </row>
    <row r="10" spans="1:15" ht="15" customHeight="1" thickBot="1" x14ac:dyDescent="0.3">
      <c r="A10" s="46" t="s">
        <v>101</v>
      </c>
      <c r="B10" s="59"/>
      <c r="C10" s="59"/>
      <c r="D10" s="59"/>
      <c r="E10" s="59"/>
      <c r="F10" s="59"/>
      <c r="G10" s="59"/>
      <c r="H10" s="59"/>
      <c r="I10" s="59"/>
      <c r="J10" s="59"/>
      <c r="K10" s="59"/>
    </row>
    <row r="11" spans="1:15" ht="15.75" customHeight="1" thickBot="1" x14ac:dyDescent="0.3">
      <c r="A11" s="45" t="s">
        <v>88</v>
      </c>
      <c r="B11" s="201">
        <f t="shared" ref="B11:K11" si="0">+B9+B10</f>
        <v>0</v>
      </c>
      <c r="C11" s="201">
        <f t="shared" si="0"/>
        <v>0</v>
      </c>
      <c r="D11" s="201">
        <f t="shared" si="0"/>
        <v>0</v>
      </c>
      <c r="E11" s="201">
        <f t="shared" si="0"/>
        <v>0</v>
      </c>
      <c r="F11" s="201">
        <f t="shared" si="0"/>
        <v>0</v>
      </c>
      <c r="G11" s="201">
        <f t="shared" si="0"/>
        <v>0</v>
      </c>
      <c r="H11" s="201">
        <f t="shared" si="0"/>
        <v>0</v>
      </c>
      <c r="I11" s="201">
        <f t="shared" si="0"/>
        <v>0</v>
      </c>
      <c r="J11" s="201">
        <f t="shared" si="0"/>
        <v>0</v>
      </c>
      <c r="K11" s="201">
        <f t="shared" si="0"/>
        <v>0</v>
      </c>
    </row>
    <row r="12" spans="1:15" ht="28.5" customHeight="1" x14ac:dyDescent="0.25">
      <c r="A12" s="50" t="s">
        <v>89</v>
      </c>
      <c r="B12" s="60"/>
      <c r="C12" s="60"/>
      <c r="D12" s="60"/>
      <c r="E12" s="60"/>
      <c r="F12" s="60"/>
      <c r="G12" s="60"/>
      <c r="H12" s="60"/>
      <c r="I12" s="60"/>
      <c r="J12" s="60"/>
      <c r="K12" s="60"/>
    </row>
    <row r="13" spans="1:15" ht="28.5" customHeight="1" x14ac:dyDescent="0.25">
      <c r="A13" s="50" t="s">
        <v>91</v>
      </c>
      <c r="B13" s="60"/>
      <c r="C13" s="60"/>
      <c r="D13" s="60"/>
      <c r="E13" s="60"/>
      <c r="F13" s="60"/>
      <c r="G13" s="60"/>
      <c r="H13" s="60"/>
      <c r="I13" s="60"/>
      <c r="J13" s="60"/>
      <c r="K13" s="60"/>
    </row>
    <row r="14" spans="1:15" ht="14.25" customHeight="1" x14ac:dyDescent="0.25">
      <c r="A14" s="50" t="s">
        <v>92</v>
      </c>
      <c r="B14" s="60"/>
      <c r="C14" s="60"/>
      <c r="D14" s="60"/>
      <c r="E14" s="60"/>
      <c r="F14" s="60"/>
      <c r="G14" s="60"/>
      <c r="H14" s="60"/>
      <c r="I14" s="60"/>
      <c r="J14" s="60"/>
      <c r="K14" s="60"/>
    </row>
    <row r="15" spans="1:15" ht="14.25" customHeight="1" x14ac:dyDescent="0.25">
      <c r="A15" s="50" t="s">
        <v>93</v>
      </c>
      <c r="B15" s="60"/>
      <c r="C15" s="60"/>
      <c r="D15" s="60"/>
      <c r="E15" s="60"/>
      <c r="F15" s="60"/>
      <c r="G15" s="60"/>
      <c r="H15" s="60"/>
      <c r="I15" s="60"/>
      <c r="J15" s="60"/>
      <c r="K15" s="60"/>
    </row>
    <row r="16" spans="1:15" ht="14.25" customHeight="1" x14ac:dyDescent="0.25">
      <c r="A16" s="50" t="s">
        <v>94</v>
      </c>
      <c r="B16" s="60"/>
      <c r="C16" s="60"/>
      <c r="D16" s="60"/>
      <c r="E16" s="60"/>
      <c r="F16" s="60"/>
      <c r="G16" s="60"/>
      <c r="H16" s="60"/>
      <c r="I16" s="60"/>
      <c r="J16" s="60"/>
      <c r="K16" s="60"/>
    </row>
    <row r="17" spans="1:11" ht="15" customHeight="1" thickBot="1" x14ac:dyDescent="0.3">
      <c r="A17" s="46" t="s">
        <v>95</v>
      </c>
      <c r="B17" s="59"/>
      <c r="C17" s="59"/>
      <c r="D17" s="59"/>
      <c r="E17" s="59"/>
      <c r="F17" s="59"/>
      <c r="G17" s="59"/>
      <c r="H17" s="59"/>
      <c r="I17" s="59"/>
      <c r="J17" s="59"/>
      <c r="K17" s="202"/>
    </row>
    <row r="18" spans="1:11" ht="15.75" customHeight="1" thickBot="1" x14ac:dyDescent="0.3">
      <c r="A18" s="45" t="s">
        <v>86</v>
      </c>
      <c r="B18" s="201">
        <f t="shared" ref="B18:K18" si="1">SUM(B11:B17)</f>
        <v>0</v>
      </c>
      <c r="C18" s="201">
        <f t="shared" si="1"/>
        <v>0</v>
      </c>
      <c r="D18" s="201">
        <f t="shared" si="1"/>
        <v>0</v>
      </c>
      <c r="E18" s="201">
        <f t="shared" si="1"/>
        <v>0</v>
      </c>
      <c r="F18" s="201">
        <f t="shared" si="1"/>
        <v>0</v>
      </c>
      <c r="G18" s="201">
        <f t="shared" si="1"/>
        <v>0</v>
      </c>
      <c r="H18" s="201">
        <f t="shared" si="1"/>
        <v>0</v>
      </c>
      <c r="I18" s="201">
        <f t="shared" si="1"/>
        <v>0</v>
      </c>
      <c r="J18" s="201">
        <f t="shared" si="1"/>
        <v>0</v>
      </c>
      <c r="K18" s="201">
        <f t="shared" si="1"/>
        <v>0</v>
      </c>
    </row>
    <row r="19" spans="1:11" ht="28.5" customHeight="1" x14ac:dyDescent="0.25">
      <c r="A19" s="50" t="s">
        <v>89</v>
      </c>
      <c r="B19" s="61"/>
      <c r="C19" s="61"/>
      <c r="D19" s="61"/>
      <c r="E19" s="61"/>
      <c r="F19" s="61"/>
      <c r="G19" s="61"/>
      <c r="H19" s="61"/>
      <c r="I19" s="61"/>
      <c r="J19" s="61"/>
      <c r="K19" s="61"/>
    </row>
    <row r="20" spans="1:11" ht="28.5" customHeight="1" x14ac:dyDescent="0.25">
      <c r="A20" s="50" t="s">
        <v>91</v>
      </c>
      <c r="B20" s="61"/>
      <c r="C20" s="61"/>
      <c r="D20" s="61"/>
      <c r="E20" s="61"/>
      <c r="F20" s="61"/>
      <c r="G20" s="61"/>
      <c r="H20" s="61"/>
      <c r="I20" s="61"/>
      <c r="J20" s="61"/>
      <c r="K20" s="61"/>
    </row>
    <row r="21" spans="1:11" ht="14.25" customHeight="1" x14ac:dyDescent="0.25">
      <c r="A21" s="62" t="s">
        <v>92</v>
      </c>
      <c r="B21" s="61"/>
      <c r="C21" s="61"/>
      <c r="D21" s="61"/>
      <c r="E21" s="61"/>
      <c r="F21" s="61"/>
      <c r="G21" s="61"/>
      <c r="H21" s="61"/>
      <c r="I21" s="61"/>
      <c r="J21" s="61"/>
      <c r="K21" s="61"/>
    </row>
    <row r="22" spans="1:11" ht="14.25" customHeight="1" x14ac:dyDescent="0.25">
      <c r="A22" s="62" t="s">
        <v>93</v>
      </c>
      <c r="B22" s="61"/>
      <c r="C22" s="61"/>
      <c r="D22" s="61"/>
      <c r="E22" s="61"/>
      <c r="F22" s="61"/>
      <c r="G22" s="61"/>
      <c r="H22" s="61"/>
      <c r="I22" s="61"/>
      <c r="J22" s="61"/>
      <c r="K22" s="61"/>
    </row>
    <row r="23" spans="1:11" ht="14.25" customHeight="1" x14ac:dyDescent="0.25">
      <c r="A23" s="62" t="s">
        <v>94</v>
      </c>
      <c r="B23" s="61"/>
      <c r="C23" s="61"/>
      <c r="D23" s="61"/>
      <c r="E23" s="61"/>
      <c r="F23" s="61"/>
      <c r="G23" s="61"/>
      <c r="H23" s="61"/>
      <c r="I23" s="61"/>
      <c r="J23" s="61"/>
      <c r="K23" s="61"/>
    </row>
    <row r="24" spans="1:11" ht="15" customHeight="1" thickBot="1" x14ac:dyDescent="0.3">
      <c r="A24" s="46" t="s">
        <v>95</v>
      </c>
      <c r="B24" s="63"/>
      <c r="C24" s="63"/>
      <c r="D24" s="63"/>
      <c r="E24" s="63"/>
      <c r="F24" s="63"/>
      <c r="G24" s="63"/>
      <c r="H24" s="63"/>
      <c r="I24" s="63"/>
      <c r="J24" s="63"/>
      <c r="K24" s="203"/>
    </row>
    <row r="25" spans="1:11" ht="15.75" customHeight="1" thickBot="1" x14ac:dyDescent="0.3">
      <c r="A25" s="45" t="s">
        <v>102</v>
      </c>
      <c r="B25" s="201">
        <f t="shared" ref="B25:K25" si="2">SUM(B19:B24)</f>
        <v>0</v>
      </c>
      <c r="C25" s="201">
        <f t="shared" si="2"/>
        <v>0</v>
      </c>
      <c r="D25" s="201">
        <f t="shared" si="2"/>
        <v>0</v>
      </c>
      <c r="E25" s="201">
        <f t="shared" si="2"/>
        <v>0</v>
      </c>
      <c r="F25" s="201">
        <f t="shared" si="2"/>
        <v>0</v>
      </c>
      <c r="G25" s="201">
        <f t="shared" si="2"/>
        <v>0</v>
      </c>
      <c r="H25" s="201">
        <f t="shared" si="2"/>
        <v>0</v>
      </c>
      <c r="I25" s="201">
        <f t="shared" si="2"/>
        <v>0</v>
      </c>
      <c r="J25" s="201">
        <f t="shared" si="2"/>
        <v>0</v>
      </c>
      <c r="K25" s="201">
        <f t="shared" si="2"/>
        <v>0</v>
      </c>
    </row>
    <row r="26" spans="1:11" ht="14.25" customHeight="1" x14ac:dyDescent="0.25">
      <c r="A26" s="64" t="s">
        <v>97</v>
      </c>
      <c r="B26" s="23"/>
      <c r="C26" s="23"/>
      <c r="D26" s="23"/>
      <c r="E26" s="23"/>
      <c r="F26" s="23"/>
      <c r="G26" s="23"/>
      <c r="H26" s="23"/>
      <c r="I26" s="23"/>
      <c r="J26" s="23"/>
      <c r="K26" s="23"/>
    </row>
    <row r="27" spans="1:11" ht="14.25" customHeight="1" x14ac:dyDescent="0.25">
      <c r="A27" s="64" t="s">
        <v>98</v>
      </c>
      <c r="B27" s="23"/>
      <c r="C27" s="23"/>
      <c r="D27" s="23"/>
      <c r="E27" s="23"/>
      <c r="F27" s="23"/>
      <c r="G27" s="23"/>
      <c r="H27" s="23"/>
      <c r="I27" s="23"/>
      <c r="J27" s="23"/>
      <c r="K27" s="23"/>
    </row>
    <row r="28" spans="1:11" ht="20.25" customHeight="1" x14ac:dyDescent="0.3">
      <c r="A28" s="65"/>
      <c r="B28" s="66"/>
      <c r="C28" s="66"/>
      <c r="D28" s="66"/>
      <c r="E28" s="66"/>
      <c r="F28" s="66"/>
      <c r="G28" s="66"/>
      <c r="H28" s="66"/>
      <c r="I28" s="66"/>
      <c r="J28" s="66"/>
      <c r="K28" s="66"/>
    </row>
    <row r="29" spans="1:11" x14ac:dyDescent="0.25">
      <c r="A29" s="67"/>
    </row>
    <row r="30" spans="1:11" x14ac:dyDescent="0.25">
      <c r="A30" s="67"/>
    </row>
    <row r="31" spans="1:11" x14ac:dyDescent="0.25">
      <c r="A31" s="68" t="str">
        <f>+Caratula!B31</f>
        <v>Firmado a los efectos de su identificación con informe de fecha</v>
      </c>
    </row>
    <row r="32" spans="1:11" x14ac:dyDescent="0.25">
      <c r="A32" s="558">
        <f>+Caratula!B32</f>
        <v>46108</v>
      </c>
    </row>
    <row r="33" spans="1:1" x14ac:dyDescent="0.25">
      <c r="A33" s="68"/>
    </row>
  </sheetData>
  <mergeCells count="15">
    <mergeCell ref="A1:K1"/>
    <mergeCell ref="G6:K6"/>
    <mergeCell ref="A3:B3"/>
    <mergeCell ref="A4:K4"/>
    <mergeCell ref="B6:F6"/>
    <mergeCell ref="G7:H7"/>
    <mergeCell ref="A2:K2"/>
    <mergeCell ref="B7:B8"/>
    <mergeCell ref="C7:C8"/>
    <mergeCell ref="D7:D8"/>
    <mergeCell ref="K7:K8"/>
    <mergeCell ref="E7:E8"/>
    <mergeCell ref="F7:F8"/>
    <mergeCell ref="I7:I8"/>
    <mergeCell ref="J7:J8"/>
  </mergeCells>
  <conditionalFormatting sqref="O1">
    <cfRule type="expression" dxfId="5" priority="1">
      <formula>LEFT(O1,1)="✔"</formula>
    </cfRule>
    <cfRule type="expression" dxfId="4" priority="2">
      <formula>LEFT(O1,1)="✗"</formula>
    </cfRule>
  </conditionalFormatting>
  <pageMargins left="0.7" right="0.7" top="0.75" bottom="0.75" header="0.3" footer="0.3"/>
  <pageSetup paperSize="9"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36"/>
  <sheetViews>
    <sheetView zoomScale="110" zoomScaleNormal="110" workbookViewId="0">
      <selection activeCell="F16" sqref="F16"/>
    </sheetView>
  </sheetViews>
  <sheetFormatPr baseColWidth="10" defaultColWidth="11.44140625" defaultRowHeight="13.2" x14ac:dyDescent="0.25"/>
  <cols>
    <col min="1" max="1" width="73.88671875" style="2" customWidth="1"/>
    <col min="2" max="2" width="9.109375" style="216" customWidth="1"/>
    <col min="3" max="3" width="18.109375" style="2" customWidth="1"/>
    <col min="4" max="4" width="18.5546875" style="2" customWidth="1"/>
    <col min="5" max="6" width="11.44140625" style="2" customWidth="1"/>
    <col min="7" max="16384" width="11.44140625" style="2"/>
  </cols>
  <sheetData>
    <row r="1" spans="1:5" ht="18" customHeight="1" x14ac:dyDescent="0.25">
      <c r="A1" s="673" t="str">
        <f>+estadopat!A1</f>
        <v>Denominación social: ………………... (Tipo societario)</v>
      </c>
      <c r="B1" s="622"/>
      <c r="C1" s="622"/>
      <c r="D1" s="622"/>
    </row>
    <row r="2" spans="1:5" ht="15" customHeight="1" x14ac:dyDescent="0.25">
      <c r="A2" s="668" t="s">
        <v>103</v>
      </c>
      <c r="B2" s="622"/>
      <c r="C2" s="622"/>
      <c r="D2" s="622"/>
    </row>
    <row r="3" spans="1:5" ht="15" customHeight="1" x14ac:dyDescent="0.25">
      <c r="A3" s="56" t="str">
        <f>+EstRes!A3</f>
        <v xml:space="preserve"> POR EL EJERCICIO INICIADO EL</v>
      </c>
      <c r="B3" s="407">
        <f>+Caratula!D17</f>
        <v>45658</v>
      </c>
      <c r="C3" s="376" t="str">
        <f>+EstRes!C3</f>
        <v>FINALIZADO EL</v>
      </c>
      <c r="D3" s="397">
        <f>+Caratula!D18</f>
        <v>46022</v>
      </c>
      <c r="E3" s="399"/>
    </row>
    <row r="4" spans="1:5" ht="15" customHeight="1" x14ac:dyDescent="0.25">
      <c r="A4" s="674" t="str">
        <f>+EstRes!A4</f>
        <v xml:space="preserve"> Comparativo con el ejercicio inmediato anterior. Cifras expresadas en moneda homogénea</v>
      </c>
      <c r="B4" s="622"/>
      <c r="C4" s="622"/>
      <c r="D4" s="622"/>
    </row>
    <row r="5" spans="1:5" ht="15" customHeight="1" x14ac:dyDescent="0.25">
      <c r="A5" s="55"/>
      <c r="B5" s="394"/>
      <c r="C5" s="23"/>
      <c r="D5" s="23"/>
    </row>
    <row r="6" spans="1:5" ht="15.75" customHeight="1" thickBot="1" x14ac:dyDescent="0.3">
      <c r="A6" s="55"/>
      <c r="B6" s="394"/>
      <c r="C6" s="23"/>
      <c r="D6" s="23"/>
    </row>
    <row r="7" spans="1:5" ht="15" customHeight="1" thickBot="1" x14ac:dyDescent="0.3">
      <c r="A7" s="70"/>
      <c r="B7" s="406"/>
      <c r="C7" s="226" t="s">
        <v>35</v>
      </c>
      <c r="D7" s="226" t="s">
        <v>36</v>
      </c>
    </row>
    <row r="8" spans="1:5" ht="20.100000000000001" customHeight="1" x14ac:dyDescent="0.25">
      <c r="A8" s="222" t="s">
        <v>104</v>
      </c>
      <c r="B8" s="222"/>
      <c r="C8" s="227"/>
      <c r="D8" s="231"/>
    </row>
    <row r="9" spans="1:5" ht="20.100000000000001" customHeight="1" x14ac:dyDescent="0.25">
      <c r="A9" s="223" t="s">
        <v>935</v>
      </c>
      <c r="B9" s="223"/>
      <c r="C9" s="228">
        <f>+'Notas(2)'!C286</f>
        <v>0</v>
      </c>
      <c r="D9" s="232">
        <v>0</v>
      </c>
    </row>
    <row r="10" spans="1:5" ht="20.100000000000001" customHeight="1" x14ac:dyDescent="0.25">
      <c r="A10" s="223" t="s">
        <v>936</v>
      </c>
      <c r="B10" s="223"/>
      <c r="C10" s="229">
        <v>0</v>
      </c>
      <c r="D10" s="233"/>
    </row>
    <row r="11" spans="1:5" ht="20.100000000000001" customHeight="1" x14ac:dyDescent="0.25">
      <c r="A11" s="223" t="s">
        <v>937</v>
      </c>
      <c r="B11" s="223"/>
      <c r="C11" s="228">
        <f>+C9+C10</f>
        <v>0</v>
      </c>
      <c r="D11" s="233"/>
    </row>
    <row r="12" spans="1:5" ht="20.100000000000001" customHeight="1" x14ac:dyDescent="0.25">
      <c r="A12" s="223" t="s">
        <v>938</v>
      </c>
      <c r="B12" s="223"/>
      <c r="C12" s="228">
        <f>+'Notas(2)'!B286</f>
        <v>0</v>
      </c>
      <c r="D12" s="233">
        <f>+'Notas(2)'!C286</f>
        <v>0</v>
      </c>
    </row>
    <row r="13" spans="1:5" ht="20.100000000000001" customHeight="1" x14ac:dyDescent="0.25">
      <c r="A13" s="224" t="s">
        <v>105</v>
      </c>
      <c r="B13" s="224"/>
      <c r="C13" s="221">
        <f>+C12-C9</f>
        <v>0</v>
      </c>
      <c r="D13" s="221">
        <f>+D12-D9</f>
        <v>0</v>
      </c>
    </row>
    <row r="14" spans="1:5" ht="20.100000000000001" customHeight="1" x14ac:dyDescent="0.25">
      <c r="A14" s="223"/>
      <c r="B14" s="223"/>
      <c r="C14" s="228"/>
      <c r="D14" s="233"/>
    </row>
    <row r="15" spans="1:5" ht="20.100000000000001" customHeight="1" x14ac:dyDescent="0.25">
      <c r="A15" s="222" t="s">
        <v>106</v>
      </c>
      <c r="B15" s="222"/>
      <c r="C15" s="228"/>
      <c r="D15" s="233"/>
    </row>
    <row r="16" spans="1:5" ht="20.100000000000001" customHeight="1" x14ac:dyDescent="0.25">
      <c r="A16" s="222"/>
      <c r="B16" s="222"/>
      <c r="C16" s="228"/>
      <c r="D16" s="233"/>
    </row>
    <row r="17" spans="1:4" ht="20.100000000000001" customHeight="1" x14ac:dyDescent="0.25">
      <c r="A17" s="223"/>
      <c r="B17" s="223"/>
      <c r="C17" s="228"/>
      <c r="D17" s="233"/>
    </row>
    <row r="18" spans="1:4" ht="30" customHeight="1" x14ac:dyDescent="0.25">
      <c r="A18" s="222" t="s">
        <v>107</v>
      </c>
      <c r="B18" s="222"/>
      <c r="C18" s="230">
        <v>0</v>
      </c>
      <c r="D18" s="232">
        <v>0</v>
      </c>
    </row>
    <row r="19" spans="1:4" ht="20.100000000000001" customHeight="1" x14ac:dyDescent="0.25">
      <c r="A19" s="223"/>
      <c r="B19" s="223"/>
      <c r="C19" s="228"/>
      <c r="D19" s="233"/>
    </row>
    <row r="20" spans="1:4" ht="20.100000000000001" customHeight="1" x14ac:dyDescent="0.25">
      <c r="A20" s="223"/>
      <c r="B20" s="223"/>
      <c r="C20" s="228"/>
      <c r="D20" s="233"/>
    </row>
    <row r="21" spans="1:4" ht="30" customHeight="1" x14ac:dyDescent="0.25">
      <c r="A21" s="222" t="s">
        <v>108</v>
      </c>
      <c r="B21" s="222"/>
      <c r="C21" s="229">
        <v>0</v>
      </c>
      <c r="D21" s="232">
        <v>0</v>
      </c>
    </row>
    <row r="22" spans="1:4" ht="20.100000000000001" customHeight="1" x14ac:dyDescent="0.25">
      <c r="A22" s="223"/>
      <c r="B22" s="223"/>
      <c r="C22" s="228"/>
      <c r="D22" s="233"/>
    </row>
    <row r="23" spans="1:4" ht="20.100000000000001" customHeight="1" x14ac:dyDescent="0.25">
      <c r="A23" s="223"/>
      <c r="B23" s="223"/>
      <c r="C23" s="228"/>
      <c r="D23" s="233"/>
    </row>
    <row r="24" spans="1:4" ht="30" customHeight="1" x14ac:dyDescent="0.25">
      <c r="A24" s="222" t="s">
        <v>109</v>
      </c>
      <c r="B24" s="222"/>
      <c r="C24" s="229">
        <v>0</v>
      </c>
      <c r="D24" s="232">
        <v>0</v>
      </c>
    </row>
    <row r="25" spans="1:4" ht="20.100000000000001" customHeight="1" x14ac:dyDescent="0.25">
      <c r="A25" s="223"/>
      <c r="B25" s="223"/>
      <c r="C25" s="228"/>
      <c r="D25" s="233"/>
    </row>
    <row r="26" spans="1:4" ht="20.100000000000001" customHeight="1" x14ac:dyDescent="0.25">
      <c r="A26" s="223"/>
      <c r="B26" s="223"/>
      <c r="C26" s="228"/>
      <c r="D26" s="233"/>
    </row>
    <row r="27" spans="1:4" ht="20.100000000000001" customHeight="1" x14ac:dyDescent="0.25">
      <c r="A27" s="425" t="s">
        <v>110</v>
      </c>
      <c r="B27" s="425"/>
      <c r="C27" s="426">
        <f>+C18+C21+C24</f>
        <v>0</v>
      </c>
      <c r="D27" s="426">
        <f>+D18+D21+D24</f>
        <v>0</v>
      </c>
    </row>
    <row r="29" spans="1:4" x14ac:dyDescent="0.25">
      <c r="A29" s="69"/>
      <c r="B29" s="401"/>
    </row>
    <row r="30" spans="1:4" x14ac:dyDescent="0.25">
      <c r="A30" s="76" t="str">
        <f>+Caratula!B31</f>
        <v>Firmado a los efectos de su identificación con informe de fecha</v>
      </c>
      <c r="B30" s="402"/>
    </row>
    <row r="31" spans="1:4" ht="13.5" customHeight="1" x14ac:dyDescent="0.25">
      <c r="A31" s="559">
        <f>+Caratula!B32</f>
        <v>46108</v>
      </c>
      <c r="B31" s="403"/>
    </row>
    <row r="32" spans="1:4" ht="13.5" customHeight="1" x14ac:dyDescent="0.25">
      <c r="A32" s="77"/>
      <c r="B32" s="403"/>
    </row>
    <row r="33" spans="1:2" ht="13.5" customHeight="1" x14ac:dyDescent="0.25">
      <c r="A33" s="77"/>
      <c r="B33" s="403"/>
    </row>
    <row r="34" spans="1:2" ht="13.5" customHeight="1" x14ac:dyDescent="0.25">
      <c r="A34" s="77"/>
      <c r="B34" s="403"/>
    </row>
    <row r="35" spans="1:2" ht="15" customHeight="1" x14ac:dyDescent="0.25">
      <c r="A35" s="78"/>
      <c r="B35" s="404"/>
    </row>
    <row r="36" spans="1:2" x14ac:dyDescent="0.25">
      <c r="A36" s="79"/>
      <c r="B36" s="405"/>
    </row>
  </sheetData>
  <mergeCells count="3">
    <mergeCell ref="A1:D1"/>
    <mergeCell ref="A4:D4"/>
    <mergeCell ref="A2:D2"/>
  </mergeCells>
  <pageMargins left="0.7" right="0.7" top="0.75" bottom="0.75" header="0.3" footer="0.3"/>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66"/>
  <sheetViews>
    <sheetView workbookViewId="0">
      <selection activeCell="A53" sqref="A53"/>
    </sheetView>
  </sheetViews>
  <sheetFormatPr baseColWidth="10" defaultColWidth="11.44140625" defaultRowHeight="13.2" x14ac:dyDescent="0.25"/>
  <cols>
    <col min="1" max="1" width="70.6640625" style="2" customWidth="1"/>
    <col min="2" max="2" width="9.88671875" style="216" customWidth="1"/>
    <col min="3" max="3" width="18.109375" style="2" customWidth="1"/>
    <col min="4" max="4" width="18.5546875" style="2" customWidth="1"/>
    <col min="5" max="6" width="11.44140625" style="2" customWidth="1"/>
    <col min="7" max="16384" width="11.44140625" style="2"/>
  </cols>
  <sheetData>
    <row r="1" spans="1:5" ht="18" customHeight="1" x14ac:dyDescent="0.25">
      <c r="A1" s="660" t="str">
        <f>+estadopat!A1</f>
        <v>Denominación social: ………………... (Tipo societario)</v>
      </c>
      <c r="B1" s="627"/>
      <c r="C1" s="622"/>
      <c r="D1" s="622"/>
    </row>
    <row r="2" spans="1:5" ht="15" customHeight="1" x14ac:dyDescent="0.25">
      <c r="A2" s="668" t="s">
        <v>111</v>
      </c>
      <c r="B2" s="622"/>
      <c r="C2" s="622"/>
      <c r="D2" s="622"/>
    </row>
    <row r="3" spans="1:5" ht="15" customHeight="1" x14ac:dyDescent="0.25">
      <c r="A3" s="56" t="str">
        <f>+EstRes!A3</f>
        <v xml:space="preserve"> POR EL EJERCICIO INICIADO EL</v>
      </c>
      <c r="B3" s="417">
        <f>+Caratula!D17</f>
        <v>45658</v>
      </c>
      <c r="C3" s="377" t="str">
        <f>+EstRes!C3</f>
        <v>FINALIZADO EL</v>
      </c>
      <c r="D3" s="397">
        <f>+Caratula!D18</f>
        <v>46022</v>
      </c>
    </row>
    <row r="4" spans="1:5" ht="15" customHeight="1" x14ac:dyDescent="0.25">
      <c r="A4" s="677" t="str">
        <f>+EstRes!A4</f>
        <v xml:space="preserve"> Comparativo con el ejercicio inmediato anterior. Cifras expresadas en moneda homogénea</v>
      </c>
      <c r="B4" s="627"/>
      <c r="C4" s="622"/>
      <c r="D4" s="622"/>
    </row>
    <row r="5" spans="1:5" ht="15.75" customHeight="1" thickBot="1" x14ac:dyDescent="0.3">
      <c r="A5" s="55"/>
      <c r="B5" s="394"/>
      <c r="C5" s="23"/>
      <c r="D5" s="23"/>
    </row>
    <row r="6" spans="1:5" ht="15" customHeight="1" thickBot="1" x14ac:dyDescent="0.3">
      <c r="A6" s="241"/>
      <c r="B6" s="614"/>
      <c r="C6" s="587" t="s">
        <v>35</v>
      </c>
      <c r="D6" s="71" t="s">
        <v>36</v>
      </c>
    </row>
    <row r="7" spans="1:5" ht="20.100000000000001" customHeight="1" x14ac:dyDescent="0.25">
      <c r="A7" s="243" t="s">
        <v>104</v>
      </c>
      <c r="B7" s="243"/>
      <c r="C7" s="246"/>
      <c r="D7" s="249"/>
      <c r="E7" s="216"/>
    </row>
    <row r="8" spans="1:5" ht="20.100000000000001" customHeight="1" x14ac:dyDescent="0.25">
      <c r="A8" s="223" t="s">
        <v>935</v>
      </c>
      <c r="B8" s="223"/>
      <c r="C8" s="247">
        <f>+'Notas(2)'!C286</f>
        <v>0</v>
      </c>
      <c r="D8" s="250">
        <v>0</v>
      </c>
      <c r="E8" s="216"/>
    </row>
    <row r="9" spans="1:5" ht="20.100000000000001" customHeight="1" x14ac:dyDescent="0.25">
      <c r="A9" s="223" t="s">
        <v>936</v>
      </c>
      <c r="B9" s="223"/>
      <c r="C9" s="229">
        <v>0</v>
      </c>
      <c r="D9" s="251"/>
      <c r="E9" s="216"/>
    </row>
    <row r="10" spans="1:5" ht="20.100000000000001" customHeight="1" x14ac:dyDescent="0.25">
      <c r="A10" s="223" t="s">
        <v>937</v>
      </c>
      <c r="B10" s="223"/>
      <c r="C10" s="247">
        <f>+C8+C9</f>
        <v>0</v>
      </c>
      <c r="D10" s="252"/>
      <c r="E10" s="216"/>
    </row>
    <row r="11" spans="1:5" ht="20.100000000000001" customHeight="1" x14ac:dyDescent="0.25">
      <c r="A11" s="244" t="s">
        <v>938</v>
      </c>
      <c r="B11" s="244"/>
      <c r="C11" s="248">
        <f>+'Notas(2)'!B286</f>
        <v>0</v>
      </c>
      <c r="D11" s="253">
        <f>+'Notas(2)'!C286</f>
        <v>0</v>
      </c>
      <c r="E11" s="240"/>
    </row>
    <row r="12" spans="1:5" ht="20.100000000000001" customHeight="1" x14ac:dyDescent="0.25">
      <c r="A12" s="224" t="s">
        <v>110</v>
      </c>
      <c r="B12" s="408"/>
      <c r="C12" s="239">
        <f>+C11-C8</f>
        <v>0</v>
      </c>
      <c r="D12" s="254">
        <f>+D11-D8</f>
        <v>0</v>
      </c>
    </row>
    <row r="13" spans="1:5" ht="20.100000000000001" customHeight="1" x14ac:dyDescent="0.25">
      <c r="A13" s="223"/>
      <c r="B13" s="223"/>
      <c r="C13" s="223"/>
      <c r="D13" s="73"/>
    </row>
    <row r="14" spans="1:5" ht="20.100000000000001" customHeight="1" x14ac:dyDescent="0.25">
      <c r="A14" s="222" t="s">
        <v>106</v>
      </c>
      <c r="B14" s="222"/>
      <c r="C14" s="223"/>
      <c r="D14" s="73"/>
    </row>
    <row r="15" spans="1:5" ht="20.100000000000001" customHeight="1" x14ac:dyDescent="0.25">
      <c r="A15" s="222" t="s">
        <v>112</v>
      </c>
      <c r="B15" s="222"/>
      <c r="C15" s="237"/>
      <c r="D15" s="80"/>
    </row>
    <row r="16" spans="1:5" ht="30" customHeight="1" x14ac:dyDescent="0.25">
      <c r="A16" s="223" t="s">
        <v>113</v>
      </c>
      <c r="B16" s="223"/>
      <c r="C16" s="237"/>
      <c r="D16" s="80"/>
    </row>
    <row r="17" spans="1:4" ht="20.100000000000001" customHeight="1" x14ac:dyDescent="0.25">
      <c r="A17" s="223" t="s">
        <v>114</v>
      </c>
      <c r="B17" s="223"/>
      <c r="C17" s="237"/>
      <c r="D17" s="80"/>
    </row>
    <row r="18" spans="1:4" ht="30" customHeight="1" x14ac:dyDescent="0.25">
      <c r="A18" s="223" t="s">
        <v>115</v>
      </c>
      <c r="B18" s="223"/>
      <c r="C18" s="237"/>
      <c r="D18" s="80"/>
    </row>
    <row r="19" spans="1:4" ht="20.100000000000001" customHeight="1" x14ac:dyDescent="0.25">
      <c r="A19" s="223" t="s">
        <v>116</v>
      </c>
      <c r="B19" s="223"/>
      <c r="C19" s="237"/>
      <c r="D19" s="80"/>
    </row>
    <row r="20" spans="1:4" ht="20.100000000000001" customHeight="1" x14ac:dyDescent="0.25">
      <c r="A20" s="223" t="s">
        <v>117</v>
      </c>
      <c r="B20" s="223"/>
      <c r="C20" s="237"/>
      <c r="D20" s="80"/>
    </row>
    <row r="21" spans="1:4" ht="20.100000000000001" customHeight="1" x14ac:dyDescent="0.25">
      <c r="A21" s="236" t="s">
        <v>118</v>
      </c>
      <c r="B21" s="236"/>
      <c r="C21" s="237"/>
      <c r="D21" s="80"/>
    </row>
    <row r="22" spans="1:4" ht="20.100000000000001" customHeight="1" x14ac:dyDescent="0.25">
      <c r="A22" s="236" t="s">
        <v>119</v>
      </c>
      <c r="B22" s="236"/>
      <c r="C22" s="237"/>
      <c r="D22" s="80"/>
    </row>
    <row r="23" spans="1:4" ht="20.100000000000001" customHeight="1" x14ac:dyDescent="0.25">
      <c r="A23" s="223" t="s">
        <v>120</v>
      </c>
      <c r="B23" s="223"/>
      <c r="C23" s="237"/>
      <c r="D23" s="80"/>
    </row>
    <row r="24" spans="1:4" ht="20.100000000000001" customHeight="1" x14ac:dyDescent="0.25">
      <c r="A24" s="223" t="s">
        <v>121</v>
      </c>
      <c r="B24" s="223"/>
      <c r="C24" s="237"/>
      <c r="D24" s="80"/>
    </row>
    <row r="25" spans="1:4" ht="20.100000000000001" customHeight="1" x14ac:dyDescent="0.25">
      <c r="A25" s="223" t="s">
        <v>122</v>
      </c>
      <c r="B25" s="223"/>
      <c r="C25" s="237"/>
      <c r="D25" s="80"/>
    </row>
    <row r="26" spans="1:4" ht="20.100000000000001" customHeight="1" thickBot="1" x14ac:dyDescent="0.3">
      <c r="A26" s="223" t="s">
        <v>123</v>
      </c>
      <c r="B26" s="223"/>
      <c r="C26" s="238"/>
      <c r="D26" s="255"/>
    </row>
    <row r="27" spans="1:4" ht="20.100000000000001" customHeight="1" x14ac:dyDescent="0.25">
      <c r="A27" s="73"/>
      <c r="B27" s="409"/>
      <c r="C27" s="74"/>
      <c r="D27" s="74"/>
    </row>
    <row r="28" spans="1:4" ht="27.6" customHeight="1" x14ac:dyDescent="0.25">
      <c r="A28" s="75" t="s">
        <v>107</v>
      </c>
      <c r="B28" s="410"/>
      <c r="C28" s="204">
        <f>SUM(C16:C27)</f>
        <v>0</v>
      </c>
      <c r="D28" s="204">
        <f>SUM(D16:D27)</f>
        <v>0</v>
      </c>
    </row>
    <row r="29" spans="1:4" ht="20.100000000000001" customHeight="1" x14ac:dyDescent="0.25">
      <c r="A29" s="73"/>
      <c r="B29" s="409"/>
      <c r="C29" s="74"/>
      <c r="D29" s="74"/>
    </row>
    <row r="30" spans="1:4" ht="20.100000000000001" customHeight="1" x14ac:dyDescent="0.25">
      <c r="A30" s="72" t="s">
        <v>124</v>
      </c>
      <c r="B30" s="411"/>
      <c r="C30" s="74"/>
      <c r="D30" s="74"/>
    </row>
    <row r="31" spans="1:4" ht="20.100000000000001" customHeight="1" x14ac:dyDescent="0.25">
      <c r="A31" s="73" t="s">
        <v>125</v>
      </c>
      <c r="B31" s="409"/>
      <c r="C31" s="74"/>
      <c r="D31" s="74"/>
    </row>
    <row r="32" spans="1:4" ht="20.100000000000001" customHeight="1" x14ac:dyDescent="0.25">
      <c r="A32" s="73" t="s">
        <v>126</v>
      </c>
      <c r="B32" s="73"/>
      <c r="C32" s="80"/>
      <c r="D32" s="675"/>
    </row>
    <row r="33" spans="1:4" ht="20.100000000000001" customHeight="1" x14ac:dyDescent="0.25">
      <c r="A33" s="73" t="s">
        <v>127</v>
      </c>
      <c r="B33" s="73"/>
      <c r="C33" s="80"/>
      <c r="D33" s="676"/>
    </row>
    <row r="34" spans="1:4" ht="20.100000000000001" customHeight="1" x14ac:dyDescent="0.25">
      <c r="A34" s="73" t="s">
        <v>128</v>
      </c>
      <c r="B34" s="409"/>
      <c r="C34" s="74"/>
      <c r="D34" s="74"/>
    </row>
    <row r="35" spans="1:4" ht="20.100000000000001" customHeight="1" x14ac:dyDescent="0.25">
      <c r="A35" s="73" t="s">
        <v>129</v>
      </c>
      <c r="B35" s="73"/>
      <c r="C35" s="80"/>
      <c r="D35" s="675"/>
    </row>
    <row r="36" spans="1:4" ht="20.100000000000001" customHeight="1" x14ac:dyDescent="0.25">
      <c r="A36" s="73" t="s">
        <v>130</v>
      </c>
      <c r="B36" s="73"/>
      <c r="C36" s="80"/>
      <c r="D36" s="676"/>
    </row>
    <row r="37" spans="1:4" ht="30" customHeight="1" x14ac:dyDescent="0.25">
      <c r="A37" s="73" t="s">
        <v>131</v>
      </c>
      <c r="B37" s="409"/>
      <c r="C37" s="74"/>
      <c r="D37" s="74"/>
    </row>
    <row r="38" spans="1:4" ht="27" customHeight="1" x14ac:dyDescent="0.25">
      <c r="A38" s="73" t="s">
        <v>132</v>
      </c>
      <c r="B38" s="409"/>
      <c r="C38" s="74"/>
      <c r="D38" s="74"/>
    </row>
    <row r="39" spans="1:4" ht="20.100000000000001" customHeight="1" x14ac:dyDescent="0.25">
      <c r="A39" s="73" t="s">
        <v>133</v>
      </c>
      <c r="B39" s="409"/>
      <c r="C39" s="74"/>
      <c r="D39" s="74"/>
    </row>
    <row r="40" spans="1:4" ht="28.95" customHeight="1" x14ac:dyDescent="0.25">
      <c r="A40" s="73" t="s">
        <v>134</v>
      </c>
      <c r="B40" s="409"/>
      <c r="C40" s="74"/>
      <c r="D40" s="74"/>
    </row>
    <row r="41" spans="1:4" ht="20.100000000000001" customHeight="1" x14ac:dyDescent="0.25">
      <c r="A41" s="73"/>
      <c r="B41" s="409"/>
      <c r="C41" s="74"/>
      <c r="D41" s="74"/>
    </row>
    <row r="42" spans="1:4" ht="30" customHeight="1" x14ac:dyDescent="0.25">
      <c r="A42" s="75" t="s">
        <v>108</v>
      </c>
      <c r="B42" s="410"/>
      <c r="C42" s="204">
        <f>SUM(C31:C40)</f>
        <v>0</v>
      </c>
      <c r="D42" s="204">
        <f>SUM(D31:D40)</f>
        <v>0</v>
      </c>
    </row>
    <row r="43" spans="1:4" ht="20.100000000000001" customHeight="1" x14ac:dyDescent="0.25">
      <c r="A43" s="73"/>
      <c r="B43" s="409"/>
      <c r="C43" s="74"/>
      <c r="D43" s="74"/>
    </row>
    <row r="44" spans="1:4" ht="20.100000000000001" customHeight="1" x14ac:dyDescent="0.25">
      <c r="A44" s="72" t="s">
        <v>135</v>
      </c>
      <c r="B44" s="411"/>
      <c r="C44" s="74"/>
      <c r="D44" s="74"/>
    </row>
    <row r="45" spans="1:4" ht="30" customHeight="1" x14ac:dyDescent="0.25">
      <c r="A45" s="73" t="s">
        <v>136</v>
      </c>
      <c r="B45" s="409"/>
      <c r="C45" s="74"/>
      <c r="D45" s="74"/>
    </row>
    <row r="46" spans="1:4" ht="30" customHeight="1" x14ac:dyDescent="0.25">
      <c r="A46" s="73" t="s">
        <v>137</v>
      </c>
      <c r="B46" s="409"/>
      <c r="C46" s="74"/>
      <c r="D46" s="74"/>
    </row>
    <row r="47" spans="1:4" ht="20.100000000000001" customHeight="1" x14ac:dyDescent="0.25">
      <c r="A47" s="73" t="s">
        <v>138</v>
      </c>
      <c r="B47" s="409"/>
      <c r="C47" s="74"/>
      <c r="D47" s="74"/>
    </row>
    <row r="48" spans="1:4" ht="20.100000000000001" customHeight="1" x14ac:dyDescent="0.25">
      <c r="A48" s="73" t="s">
        <v>139</v>
      </c>
      <c r="B48" s="409"/>
      <c r="C48" s="74"/>
      <c r="D48" s="74"/>
    </row>
    <row r="49" spans="1:4" ht="20.100000000000001" customHeight="1" x14ac:dyDescent="0.25">
      <c r="A49" s="73"/>
      <c r="B49" s="409"/>
      <c r="C49" s="74"/>
      <c r="D49" s="74"/>
    </row>
    <row r="50" spans="1:4" ht="30" customHeight="1" x14ac:dyDescent="0.25">
      <c r="A50" s="75" t="s">
        <v>109</v>
      </c>
      <c r="B50" s="410"/>
      <c r="C50" s="204">
        <f>SUM(C45:C48)</f>
        <v>0</v>
      </c>
      <c r="D50" s="204">
        <f>SUM(D45:D48)</f>
        <v>0</v>
      </c>
    </row>
    <row r="51" spans="1:4" ht="20.100000000000001" customHeight="1" x14ac:dyDescent="0.25">
      <c r="A51" s="73"/>
      <c r="B51" s="409"/>
      <c r="C51" s="74"/>
      <c r="D51" s="74"/>
    </row>
    <row r="52" spans="1:4" ht="30" customHeight="1" x14ac:dyDescent="0.25">
      <c r="A52" s="75" t="s">
        <v>941</v>
      </c>
      <c r="B52" s="410"/>
      <c r="C52" s="256">
        <v>0</v>
      </c>
      <c r="D52" s="256">
        <v>0</v>
      </c>
    </row>
    <row r="53" spans="1:4" ht="20.100000000000001" customHeight="1" x14ac:dyDescent="0.25">
      <c r="A53" s="73"/>
      <c r="B53" s="409"/>
      <c r="C53" s="74"/>
      <c r="D53" s="74"/>
    </row>
    <row r="54" spans="1:4" ht="20.100000000000001" customHeight="1" x14ac:dyDescent="0.25">
      <c r="A54" s="75" t="s">
        <v>110</v>
      </c>
      <c r="B54" s="410"/>
      <c r="C54" s="204">
        <f>+C28+C42+C50+C52</f>
        <v>0</v>
      </c>
      <c r="D54" s="204">
        <f>+D28+D42+D50+D52</f>
        <v>0</v>
      </c>
    </row>
    <row r="55" spans="1:4" ht="14.25" customHeight="1" x14ac:dyDescent="0.25">
      <c r="A55" s="23"/>
      <c r="B55" s="412"/>
      <c r="C55" s="81"/>
      <c r="D55" s="81"/>
    </row>
    <row r="56" spans="1:4" ht="14.25" customHeight="1" x14ac:dyDescent="0.25">
      <c r="A56" s="82"/>
      <c r="B56" s="413"/>
      <c r="C56" s="81"/>
      <c r="D56" s="81"/>
    </row>
    <row r="57" spans="1:4" ht="14.25" customHeight="1" x14ac:dyDescent="0.25">
      <c r="A57" s="82"/>
      <c r="B57" s="413"/>
      <c r="C57" s="23"/>
      <c r="D57" s="23"/>
    </row>
    <row r="58" spans="1:4" ht="14.25" customHeight="1" x14ac:dyDescent="0.25">
      <c r="A58" s="82"/>
      <c r="B58" s="413"/>
      <c r="C58" s="23"/>
      <c r="D58" s="23"/>
    </row>
    <row r="59" spans="1:4" ht="14.25" customHeight="1" x14ac:dyDescent="0.25">
      <c r="A59" s="82" t="str">
        <f>+Caratula!B31</f>
        <v>Firmado a los efectos de su identificación con informe de fecha</v>
      </c>
      <c r="B59" s="413"/>
      <c r="C59" s="23"/>
      <c r="D59" s="23"/>
    </row>
    <row r="60" spans="1:4" ht="14.25" customHeight="1" x14ac:dyDescent="0.25">
      <c r="A60" s="560">
        <f>+Caratula!B32</f>
        <v>46108</v>
      </c>
      <c r="B60" s="414"/>
      <c r="C60" s="23"/>
      <c r="D60" s="23"/>
    </row>
    <row r="61" spans="1:4" ht="28.5" customHeight="1" x14ac:dyDescent="0.25">
      <c r="A61" s="83"/>
      <c r="B61" s="415"/>
      <c r="C61" s="23"/>
      <c r="D61" s="23"/>
    </row>
    <row r="62" spans="1:4" ht="42.75" customHeight="1" x14ac:dyDescent="0.25">
      <c r="A62" s="83"/>
      <c r="B62" s="415"/>
      <c r="C62" s="23"/>
      <c r="D62" s="23"/>
    </row>
    <row r="63" spans="1:4" ht="42.75" customHeight="1" x14ac:dyDescent="0.25">
      <c r="A63" s="83"/>
      <c r="B63" s="415"/>
      <c r="C63" s="23"/>
      <c r="D63" s="23"/>
    </row>
    <row r="64" spans="1:4" ht="71.25" customHeight="1" x14ac:dyDescent="0.25">
      <c r="A64" s="83"/>
      <c r="B64" s="415"/>
      <c r="C64" s="23"/>
      <c r="D64" s="23"/>
    </row>
    <row r="65" spans="1:4" ht="57" customHeight="1" x14ac:dyDescent="0.25">
      <c r="A65" s="83"/>
      <c r="B65" s="415"/>
      <c r="C65" s="23"/>
      <c r="D65" s="23"/>
    </row>
    <row r="66" spans="1:4" ht="15" customHeight="1" x14ac:dyDescent="0.25">
      <c r="A66" s="84"/>
      <c r="B66" s="416"/>
      <c r="C66" s="23"/>
      <c r="D66" s="23"/>
    </row>
  </sheetData>
  <mergeCells count="5">
    <mergeCell ref="A1:D1"/>
    <mergeCell ref="D32:D33"/>
    <mergeCell ref="A4:D4"/>
    <mergeCell ref="A2:D2"/>
    <mergeCell ref="D35:D36"/>
  </mergeCells>
  <pageMargins left="0.7" right="0.7" top="0.75" bottom="0.75" header="0.3" footer="0.3"/>
  <pageSetup paperSize="9" scale="65" fitToWidth="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18"/>
  <sheetViews>
    <sheetView topLeftCell="A66" zoomScale="110" zoomScaleNormal="110" workbookViewId="0">
      <selection activeCell="A79" sqref="A79"/>
    </sheetView>
  </sheetViews>
  <sheetFormatPr baseColWidth="10" defaultColWidth="11.44140625" defaultRowHeight="13.2" x14ac:dyDescent="0.25"/>
  <cols>
    <col min="1" max="1" width="84.44140625" style="2" customWidth="1"/>
    <col min="2" max="2" width="14.33203125" style="216" customWidth="1"/>
    <col min="3" max="3" width="20.109375" style="2" customWidth="1"/>
    <col min="4" max="4" width="22" style="2" customWidth="1"/>
    <col min="5" max="5" width="24.44140625" style="2" customWidth="1"/>
    <col min="6" max="7" width="11.44140625" style="2" customWidth="1"/>
    <col min="8" max="16384" width="11.44140625" style="2"/>
  </cols>
  <sheetData>
    <row r="1" spans="1:4" ht="18" customHeight="1" x14ac:dyDescent="0.25">
      <c r="A1" s="660" t="str">
        <f>+estadopat!A1</f>
        <v>Denominación social: ………………... (Tipo societario)</v>
      </c>
      <c r="B1" s="627"/>
      <c r="C1" s="622"/>
      <c r="D1" s="622"/>
    </row>
    <row r="2" spans="1:4" ht="15" customHeight="1" x14ac:dyDescent="0.25">
      <c r="A2" s="668" t="s">
        <v>140</v>
      </c>
      <c r="B2" s="622"/>
      <c r="C2" s="622"/>
      <c r="D2" s="622"/>
    </row>
    <row r="3" spans="1:4" ht="15" customHeight="1" x14ac:dyDescent="0.25">
      <c r="A3" s="56" t="str">
        <f>+EstRes!A3</f>
        <v xml:space="preserve"> POR EL EJERCICIO INICIADO EL</v>
      </c>
      <c r="B3" s="417">
        <f>+Caratula!D17</f>
        <v>45658</v>
      </c>
      <c r="C3" s="377" t="str">
        <f>+EstRes!C3</f>
        <v>FINALIZADO EL</v>
      </c>
      <c r="D3" s="397">
        <f>++Caratula!D18</f>
        <v>46022</v>
      </c>
    </row>
    <row r="4" spans="1:4" ht="15" customHeight="1" x14ac:dyDescent="0.25">
      <c r="A4" s="677" t="str">
        <f>+EstRes!A4</f>
        <v xml:space="preserve"> Comparativo con el ejercicio inmediato anterior. Cifras expresadas en moneda homogénea</v>
      </c>
      <c r="B4" s="627"/>
      <c r="C4" s="622"/>
      <c r="D4" s="622"/>
    </row>
    <row r="5" spans="1:4" ht="15.75" customHeight="1" thickBot="1" x14ac:dyDescent="0.3">
      <c r="A5" s="55"/>
      <c r="B5" s="394"/>
      <c r="C5" s="23"/>
      <c r="D5" s="23"/>
    </row>
    <row r="6" spans="1:4" ht="15" customHeight="1" thickBot="1" x14ac:dyDescent="0.3">
      <c r="A6" s="70"/>
      <c r="B6" s="418"/>
      <c r="C6" s="71" t="s">
        <v>35</v>
      </c>
      <c r="D6" s="71" t="s">
        <v>36</v>
      </c>
    </row>
    <row r="7" spans="1:4" ht="20.100000000000001" customHeight="1" x14ac:dyDescent="0.25">
      <c r="A7" s="222" t="s">
        <v>104</v>
      </c>
      <c r="B7" s="222"/>
      <c r="C7" s="267"/>
      <c r="D7" s="268"/>
    </row>
    <row r="8" spans="1:4" ht="20.100000000000001" customHeight="1" x14ac:dyDescent="0.25">
      <c r="A8" s="223" t="s">
        <v>935</v>
      </c>
      <c r="B8" s="223"/>
      <c r="C8" s="235">
        <f>+'Notas(2)'!C286</f>
        <v>0</v>
      </c>
      <c r="D8" s="470"/>
    </row>
    <row r="9" spans="1:4" ht="20.100000000000001" customHeight="1" x14ac:dyDescent="0.25">
      <c r="A9" s="223" t="s">
        <v>939</v>
      </c>
      <c r="B9" s="223"/>
      <c r="C9" s="270">
        <v>0</v>
      </c>
      <c r="D9" s="220"/>
    </row>
    <row r="10" spans="1:4" ht="20.100000000000001" customHeight="1" x14ac:dyDescent="0.25">
      <c r="A10" s="223" t="s">
        <v>940</v>
      </c>
      <c r="B10" s="223"/>
      <c r="C10" s="266">
        <f>+C8+C9</f>
        <v>0</v>
      </c>
      <c r="D10" s="266">
        <f>+D8+D9</f>
        <v>0</v>
      </c>
    </row>
    <row r="11" spans="1:4" ht="20.100000000000001" customHeight="1" x14ac:dyDescent="0.25">
      <c r="A11" s="223" t="s">
        <v>938</v>
      </c>
      <c r="B11" s="223"/>
      <c r="C11" s="266">
        <f>+'Notas(2)'!B286</f>
        <v>0</v>
      </c>
      <c r="D11" s="234">
        <f>+'Notas(2)'!C286</f>
        <v>0</v>
      </c>
    </row>
    <row r="12" spans="1:4" ht="20.100000000000001" customHeight="1" x14ac:dyDescent="0.25">
      <c r="A12" s="222" t="s">
        <v>141</v>
      </c>
      <c r="B12" s="222"/>
      <c r="C12" s="242">
        <f>+C11-C10</f>
        <v>0</v>
      </c>
      <c r="D12" s="242">
        <f>+D11-D10</f>
        <v>0</v>
      </c>
    </row>
    <row r="13" spans="1:4" ht="20.100000000000001" customHeight="1" x14ac:dyDescent="0.25">
      <c r="A13" s="223"/>
      <c r="B13" s="223"/>
      <c r="C13" s="225"/>
      <c r="D13" s="220"/>
    </row>
    <row r="14" spans="1:4" ht="20.100000000000001" customHeight="1" x14ac:dyDescent="0.25">
      <c r="A14" s="222" t="s">
        <v>106</v>
      </c>
      <c r="B14" s="222"/>
      <c r="C14" s="225"/>
      <c r="D14" s="220"/>
    </row>
    <row r="15" spans="1:4" ht="20.100000000000001" customHeight="1" x14ac:dyDescent="0.25">
      <c r="A15" s="222" t="s">
        <v>112</v>
      </c>
      <c r="B15" s="222"/>
      <c r="C15" s="225"/>
      <c r="D15" s="220"/>
    </row>
    <row r="16" spans="1:4" ht="20.100000000000001" customHeight="1" x14ac:dyDescent="0.25">
      <c r="A16" s="223" t="s">
        <v>142</v>
      </c>
      <c r="B16" s="223"/>
      <c r="C16" s="266">
        <f>+EstRes!C21</f>
        <v>0</v>
      </c>
      <c r="D16" s="266">
        <f>+EstRes!D21</f>
        <v>0</v>
      </c>
    </row>
    <row r="17" spans="1:5" ht="30" customHeight="1" x14ac:dyDescent="0.25">
      <c r="A17" s="223" t="s">
        <v>143</v>
      </c>
      <c r="B17" s="223"/>
      <c r="C17" s="266">
        <v>0</v>
      </c>
      <c r="D17" s="234">
        <v>0</v>
      </c>
    </row>
    <row r="18" spans="1:5" ht="20.100000000000001" customHeight="1" x14ac:dyDescent="0.25">
      <c r="A18" s="223" t="s">
        <v>144</v>
      </c>
      <c r="B18" s="223"/>
      <c r="C18" s="269">
        <f>+EstRes!C22</f>
        <v>0</v>
      </c>
      <c r="D18" s="269">
        <f>+EstRes!D22</f>
        <v>0</v>
      </c>
    </row>
    <row r="19" spans="1:5" ht="30" customHeight="1" x14ac:dyDescent="0.25">
      <c r="A19" s="222" t="s">
        <v>145</v>
      </c>
      <c r="B19" s="222"/>
      <c r="C19" s="225"/>
      <c r="D19" s="220"/>
    </row>
    <row r="20" spans="1:5" ht="20.100000000000001" customHeight="1" x14ac:dyDescent="0.25">
      <c r="A20" s="223" t="s">
        <v>146</v>
      </c>
      <c r="B20" s="223"/>
      <c r="C20" s="266">
        <f>+Bsuso!K19+'PI Costo'!J18</f>
        <v>0</v>
      </c>
      <c r="D20" s="225"/>
    </row>
    <row r="21" spans="1:5" ht="20.100000000000001" customHeight="1" x14ac:dyDescent="0.25">
      <c r="A21" s="223" t="s">
        <v>147</v>
      </c>
      <c r="B21" s="223"/>
      <c r="C21" s="266">
        <f>+Intang!H18</f>
        <v>0</v>
      </c>
      <c r="D21" s="225"/>
    </row>
    <row r="22" spans="1:5" ht="30" customHeight="1" x14ac:dyDescent="0.25">
      <c r="A22" s="223" t="s">
        <v>148</v>
      </c>
      <c r="B22" s="223"/>
      <c r="C22" s="225"/>
      <c r="D22" s="220"/>
    </row>
    <row r="23" spans="1:5" ht="20.100000000000001" customHeight="1" x14ac:dyDescent="0.25">
      <c r="A23" s="223" t="s">
        <v>149</v>
      </c>
      <c r="B23" s="223"/>
      <c r="C23" s="225"/>
      <c r="D23" s="220"/>
    </row>
    <row r="24" spans="1:5" ht="30" customHeight="1" x14ac:dyDescent="0.25">
      <c r="A24" s="236" t="s">
        <v>150</v>
      </c>
      <c r="B24" s="223"/>
      <c r="C24" s="225"/>
      <c r="D24" s="220"/>
    </row>
    <row r="25" spans="1:5" ht="20.100000000000001" customHeight="1" x14ac:dyDescent="0.25">
      <c r="A25" s="236" t="s">
        <v>151</v>
      </c>
      <c r="B25" s="223"/>
      <c r="C25" s="269">
        <v>0</v>
      </c>
      <c r="D25" s="225"/>
    </row>
    <row r="26" spans="1:5" ht="20.100000000000001" customHeight="1" x14ac:dyDescent="0.25">
      <c r="A26" s="223"/>
      <c r="B26" s="223"/>
      <c r="C26" s="225"/>
      <c r="D26" s="220"/>
    </row>
    <row r="27" spans="1:5" ht="20.100000000000001" customHeight="1" x14ac:dyDescent="0.25">
      <c r="A27" s="366" t="s">
        <v>152</v>
      </c>
      <c r="B27" s="366"/>
      <c r="C27" s="225"/>
      <c r="D27" s="220"/>
    </row>
    <row r="28" spans="1:5" ht="20.100000000000001" customHeight="1" x14ac:dyDescent="0.25">
      <c r="A28" s="367" t="s">
        <v>153</v>
      </c>
      <c r="B28" s="367"/>
      <c r="C28" s="368">
        <f>-(estadopat!B10+estadopat!B22-estadopat!C10-estadopat!C22)</f>
        <v>0</v>
      </c>
      <c r="D28" s="368"/>
    </row>
    <row r="29" spans="1:5" ht="20.100000000000001" customHeight="1" x14ac:dyDescent="0.25">
      <c r="A29" s="367" t="s">
        <v>154</v>
      </c>
      <c r="B29" s="367"/>
      <c r="C29" s="368">
        <f>-(estadopat!B11+estadopat!B23-estadopat!C11-estadopat!C23)</f>
        <v>0</v>
      </c>
      <c r="D29" s="368"/>
    </row>
    <row r="30" spans="1:5" ht="20.100000000000001" customHeight="1" x14ac:dyDescent="0.25">
      <c r="A30" s="367" t="s">
        <v>155</v>
      </c>
      <c r="B30" s="367"/>
      <c r="C30" s="368">
        <f>-(estadopat!B12+estadopat!B24-estadopat!C12-estadopat!C24)</f>
        <v>0</v>
      </c>
      <c r="D30" s="368"/>
      <c r="E30" s="19"/>
    </row>
    <row r="31" spans="1:5" ht="20.100000000000001" customHeight="1" x14ac:dyDescent="0.25">
      <c r="A31" s="367" t="s">
        <v>156</v>
      </c>
      <c r="B31" s="367"/>
      <c r="C31" s="368">
        <f>-(estadopat!B13+estadopat!B25-estadopat!C13-estadopat!C25)</f>
        <v>0</v>
      </c>
      <c r="D31" s="368"/>
    </row>
    <row r="32" spans="1:5" ht="20.100000000000001" customHeight="1" x14ac:dyDescent="0.25">
      <c r="A32" s="367" t="s">
        <v>157</v>
      </c>
      <c r="B32" s="367"/>
      <c r="C32" s="368">
        <f>-(estadopat!B14+estadopat!B26-estadopat!C14-estadopat!C26)</f>
        <v>0</v>
      </c>
      <c r="D32" s="368"/>
    </row>
    <row r="33" spans="1:5" ht="20.100000000000001" customHeight="1" x14ac:dyDescent="0.25">
      <c r="A33" s="367" t="s">
        <v>158</v>
      </c>
      <c r="B33" s="367"/>
      <c r="C33" s="368">
        <f>-(estadopat!B15+estadopat!B27-estadopat!C15-estadopat!C27)</f>
        <v>0</v>
      </c>
      <c r="D33" s="368"/>
    </row>
    <row r="34" spans="1:5" ht="20.100000000000001" customHeight="1" x14ac:dyDescent="0.25">
      <c r="A34" s="367" t="s">
        <v>159</v>
      </c>
      <c r="B34" s="367"/>
      <c r="C34" s="368">
        <f>-(estadopat!B16+estadopat!B28-estadopat!C16-estadopat!C28)</f>
        <v>0</v>
      </c>
      <c r="D34" s="368"/>
    </row>
    <row r="35" spans="1:5" ht="20.100000000000001" customHeight="1" x14ac:dyDescent="0.25">
      <c r="A35" s="367" t="s">
        <v>160</v>
      </c>
      <c r="B35" s="367"/>
      <c r="C35" s="368">
        <f>-(estadopat!B17+estadopat!B32-estadopat!C17-estadopat!C32)</f>
        <v>0</v>
      </c>
      <c r="D35" s="368"/>
    </row>
    <row r="36" spans="1:5" ht="20.100000000000001" customHeight="1" x14ac:dyDescent="0.25">
      <c r="A36" s="367" t="s">
        <v>161</v>
      </c>
      <c r="B36" s="367"/>
      <c r="C36" s="368">
        <f>-(estadopat!B18+estadopat!B35-estadopat!C18-estadopat!C35)</f>
        <v>0</v>
      </c>
      <c r="D36" s="368"/>
      <c r="E36" s="19"/>
    </row>
    <row r="37" spans="1:5" ht="20.100000000000001" customHeight="1" x14ac:dyDescent="0.25">
      <c r="A37" s="367" t="s">
        <v>162</v>
      </c>
      <c r="B37" s="367"/>
      <c r="C37" s="368">
        <f>(estadopat!E8+estadopat!E21-estadopat!F8-estadopat!F21)</f>
        <v>0</v>
      </c>
      <c r="D37" s="368"/>
    </row>
    <row r="38" spans="1:5" ht="20.100000000000001" customHeight="1" x14ac:dyDescent="0.25">
      <c r="A38" s="367" t="s">
        <v>163</v>
      </c>
      <c r="B38" s="367"/>
      <c r="C38" s="368">
        <f>(estadopat!E10+estadopat!E23-estadopat!F10-estadopat!F23)</f>
        <v>0</v>
      </c>
      <c r="D38" s="368"/>
      <c r="E38" s="19"/>
    </row>
    <row r="39" spans="1:5" ht="20.100000000000001" customHeight="1" x14ac:dyDescent="0.25">
      <c r="A39" s="367" t="s">
        <v>164</v>
      </c>
      <c r="B39" s="367"/>
      <c r="C39" s="368">
        <f>(estadopat!E11+estadopat!E24-estadopat!F11-estadopat!F24)</f>
        <v>0</v>
      </c>
      <c r="D39" s="368"/>
      <c r="E39" s="19"/>
    </row>
    <row r="40" spans="1:5" ht="20.100000000000001" customHeight="1" x14ac:dyDescent="0.25">
      <c r="A40" s="367" t="s">
        <v>165</v>
      </c>
      <c r="B40" s="367"/>
      <c r="C40" s="368">
        <f>(estadopat!E12+estadopat!E25-estadopat!F12-estadopat!F25)</f>
        <v>0</v>
      </c>
      <c r="D40" s="368"/>
    </row>
    <row r="41" spans="1:5" ht="20.100000000000001" customHeight="1" x14ac:dyDescent="0.25">
      <c r="A41" s="369" t="s">
        <v>166</v>
      </c>
      <c r="B41" s="369"/>
      <c r="C41" s="370">
        <f>(estadopat!E13+estadopat!E26-estadopat!F13-estadopat!F26)</f>
        <v>0</v>
      </c>
      <c r="D41" s="370"/>
    </row>
    <row r="42" spans="1:5" ht="20.100000000000001" customHeight="1" x14ac:dyDescent="0.25">
      <c r="A42" s="367" t="s">
        <v>167</v>
      </c>
      <c r="B42" s="367"/>
      <c r="C42" s="368">
        <f>(estadopat!E14+estadopat!E27-estadopat!F14-estadopat!F27)</f>
        <v>0</v>
      </c>
      <c r="D42" s="368"/>
      <c r="E42" s="19"/>
    </row>
    <row r="43" spans="1:5" ht="20.100000000000001" customHeight="1" x14ac:dyDescent="0.25">
      <c r="A43" s="367" t="s">
        <v>168</v>
      </c>
      <c r="B43" s="367"/>
      <c r="C43" s="368">
        <f>(estadopat!E15+estadopat!E28-estadopat!F15-estadopat!F28)</f>
        <v>0</v>
      </c>
      <c r="D43" s="368"/>
      <c r="E43" s="19"/>
    </row>
    <row r="44" spans="1:5" ht="20.100000000000001" customHeight="1" x14ac:dyDescent="0.25">
      <c r="A44" s="367" t="s">
        <v>169</v>
      </c>
      <c r="B44" s="367"/>
      <c r="C44" s="368">
        <f>(estadopat!E16+estadopat!E30-estadopat!F16-estadopat!F30)</f>
        <v>0</v>
      </c>
      <c r="D44" s="368"/>
      <c r="E44" s="19"/>
    </row>
    <row r="45" spans="1:5" ht="20.100000000000001" customHeight="1" x14ac:dyDescent="0.25">
      <c r="A45" s="367" t="s">
        <v>170</v>
      </c>
      <c r="B45" s="367"/>
      <c r="C45" s="368">
        <f>(estadopat!E17+estadopat!E29-estadopat!F17-estadopat!F29)</f>
        <v>0</v>
      </c>
      <c r="D45" s="368"/>
      <c r="E45" s="19"/>
    </row>
    <row r="46" spans="1:5" ht="20.100000000000001" customHeight="1" x14ac:dyDescent="0.25">
      <c r="A46" s="223"/>
      <c r="B46" s="223"/>
      <c r="C46" s="270"/>
      <c r="D46" s="270"/>
    </row>
    <row r="47" spans="1:5" ht="20.100000000000001" customHeight="1" x14ac:dyDescent="0.25">
      <c r="A47" s="223" t="s">
        <v>171</v>
      </c>
      <c r="B47" s="223"/>
      <c r="C47" s="270" t="s">
        <v>172</v>
      </c>
      <c r="D47" s="270" t="s">
        <v>172</v>
      </c>
    </row>
    <row r="48" spans="1:5" ht="20.100000000000001" customHeight="1" x14ac:dyDescent="0.25">
      <c r="A48" s="223" t="s">
        <v>173</v>
      </c>
      <c r="B48" s="223"/>
      <c r="C48" s="270"/>
      <c r="D48" s="270"/>
    </row>
    <row r="49" spans="1:4" ht="20.100000000000001" customHeight="1" x14ac:dyDescent="0.25">
      <c r="A49" s="223" t="s">
        <v>174</v>
      </c>
      <c r="B49" s="223"/>
      <c r="C49" s="270"/>
      <c r="D49" s="270"/>
    </row>
    <row r="50" spans="1:4" ht="20.100000000000001" customHeight="1" x14ac:dyDescent="0.25">
      <c r="A50" s="223" t="s">
        <v>175</v>
      </c>
      <c r="B50" s="223"/>
      <c r="C50" s="225"/>
      <c r="D50" s="225"/>
    </row>
    <row r="51" spans="1:4" ht="20.100000000000001" customHeight="1" x14ac:dyDescent="0.25">
      <c r="A51" s="223" t="s">
        <v>176</v>
      </c>
      <c r="B51" s="223"/>
      <c r="C51" s="225"/>
      <c r="D51" s="225"/>
    </row>
    <row r="52" spans="1:4" ht="20.100000000000001" customHeight="1" x14ac:dyDescent="0.25">
      <c r="A52" s="223"/>
      <c r="B52" s="223"/>
      <c r="C52" s="225"/>
      <c r="D52" s="225"/>
    </row>
    <row r="53" spans="1:4" ht="20.100000000000001" customHeight="1" x14ac:dyDescent="0.25">
      <c r="A53" s="224" t="s">
        <v>107</v>
      </c>
      <c r="B53" s="408"/>
      <c r="C53" s="242">
        <f>SUM(C16:C51)</f>
        <v>0</v>
      </c>
      <c r="D53" s="245">
        <f>SUM(D16:D51)</f>
        <v>0</v>
      </c>
    </row>
    <row r="54" spans="1:4" ht="20.100000000000001" customHeight="1" x14ac:dyDescent="0.25">
      <c r="A54" s="223"/>
      <c r="B54" s="223"/>
      <c r="C54" s="225"/>
      <c r="D54" s="220"/>
    </row>
    <row r="55" spans="1:4" ht="20.100000000000001" customHeight="1" x14ac:dyDescent="0.25">
      <c r="A55" s="222" t="s">
        <v>124</v>
      </c>
      <c r="B55" s="222"/>
      <c r="C55" s="225"/>
      <c r="D55" s="220"/>
    </row>
    <row r="56" spans="1:4" ht="20.100000000000001" customHeight="1" x14ac:dyDescent="0.25">
      <c r="A56" s="223" t="s">
        <v>125</v>
      </c>
      <c r="B56" s="223"/>
      <c r="C56" s="266">
        <f>-Bsuso!C19</f>
        <v>0</v>
      </c>
      <c r="D56" s="220"/>
    </row>
    <row r="57" spans="1:4" ht="20.100000000000001" customHeight="1" x14ac:dyDescent="0.25">
      <c r="A57" s="223" t="s">
        <v>126</v>
      </c>
      <c r="B57" s="223"/>
      <c r="C57" s="266">
        <f>+Intang!C18</f>
        <v>0</v>
      </c>
      <c r="D57" s="225"/>
    </row>
    <row r="58" spans="1:4" ht="20.100000000000001" customHeight="1" x14ac:dyDescent="0.25">
      <c r="A58" s="223" t="s">
        <v>177</v>
      </c>
      <c r="B58" s="223"/>
      <c r="C58" s="368">
        <f>-(estadopat!B9+estadopat!B21-estadopat!C9-estadopat!C21)</f>
        <v>0</v>
      </c>
      <c r="D58" s="293"/>
    </row>
    <row r="59" spans="1:4" ht="20.100000000000001" customHeight="1" x14ac:dyDescent="0.25">
      <c r="A59" s="223" t="s">
        <v>128</v>
      </c>
      <c r="B59" s="223"/>
      <c r="C59" s="225"/>
      <c r="D59" s="220"/>
    </row>
    <row r="60" spans="1:4" ht="20.100000000000001" customHeight="1" x14ac:dyDescent="0.25">
      <c r="A60" s="223" t="s">
        <v>129</v>
      </c>
      <c r="B60" s="223"/>
      <c r="C60" s="225"/>
      <c r="D60" s="225"/>
    </row>
    <row r="61" spans="1:4" ht="20.100000000000001" customHeight="1" x14ac:dyDescent="0.25">
      <c r="A61" s="223" t="s">
        <v>178</v>
      </c>
      <c r="B61" s="223"/>
      <c r="C61" s="225"/>
      <c r="D61" s="293"/>
    </row>
    <row r="62" spans="1:4" ht="33" customHeight="1" x14ac:dyDescent="0.25">
      <c r="A62" s="223" t="s">
        <v>131</v>
      </c>
      <c r="B62" s="223"/>
      <c r="C62" s="225"/>
      <c r="D62" s="220"/>
    </row>
    <row r="63" spans="1:4" ht="33" customHeight="1" x14ac:dyDescent="0.25">
      <c r="A63" s="223" t="s">
        <v>132</v>
      </c>
      <c r="B63" s="223"/>
      <c r="C63" s="225"/>
      <c r="D63" s="220"/>
    </row>
    <row r="64" spans="1:4" ht="20.100000000000001" customHeight="1" x14ac:dyDescent="0.25">
      <c r="A64" s="223" t="s">
        <v>133</v>
      </c>
      <c r="B64" s="223"/>
      <c r="C64" s="225"/>
      <c r="D64" s="220"/>
    </row>
    <row r="65" spans="1:4" ht="20.100000000000001" customHeight="1" x14ac:dyDescent="0.25">
      <c r="A65" s="223" t="s">
        <v>134</v>
      </c>
      <c r="B65" s="223"/>
      <c r="C65" s="225"/>
      <c r="D65" s="220"/>
    </row>
    <row r="66" spans="1:4" ht="20.100000000000001" customHeight="1" x14ac:dyDescent="0.25">
      <c r="A66" s="223"/>
      <c r="B66" s="223"/>
      <c r="C66" s="225"/>
      <c r="D66" s="220"/>
    </row>
    <row r="67" spans="1:4" ht="20.100000000000001" customHeight="1" x14ac:dyDescent="0.25">
      <c r="A67" s="224" t="s">
        <v>108</v>
      </c>
      <c r="B67" s="408"/>
      <c r="C67" s="242">
        <f>SUM(C56:C66)</f>
        <v>0</v>
      </c>
      <c r="D67" s="245">
        <f>SUM(D56:D66)</f>
        <v>0</v>
      </c>
    </row>
    <row r="68" spans="1:4" ht="20.100000000000001" customHeight="1" x14ac:dyDescent="0.25">
      <c r="A68" s="223"/>
      <c r="B68" s="223"/>
      <c r="C68" s="225"/>
      <c r="D68" s="220"/>
    </row>
    <row r="69" spans="1:4" ht="20.100000000000001" customHeight="1" x14ac:dyDescent="0.25">
      <c r="A69" s="222" t="s">
        <v>135</v>
      </c>
      <c r="B69" s="222"/>
      <c r="C69" s="225"/>
      <c r="D69" s="220"/>
    </row>
    <row r="70" spans="1:4" ht="33.75" customHeight="1" x14ac:dyDescent="0.25">
      <c r="A70" s="223" t="s">
        <v>136</v>
      </c>
      <c r="B70" s="223"/>
      <c r="C70" s="225"/>
      <c r="D70" s="220"/>
    </row>
    <row r="71" spans="1:4" ht="33.75" customHeight="1" x14ac:dyDescent="0.25">
      <c r="A71" s="223" t="s">
        <v>137</v>
      </c>
      <c r="B71" s="223"/>
      <c r="C71" s="225"/>
      <c r="D71" s="220"/>
    </row>
    <row r="72" spans="1:4" ht="20.100000000000001" customHeight="1" x14ac:dyDescent="0.25">
      <c r="A72" s="223" t="s">
        <v>179</v>
      </c>
      <c r="B72" s="223"/>
      <c r="C72" s="270"/>
      <c r="D72" s="220"/>
    </row>
    <row r="73" spans="1:4" ht="20.100000000000001" customHeight="1" x14ac:dyDescent="0.25">
      <c r="A73" s="223" t="s">
        <v>138</v>
      </c>
      <c r="B73" s="223"/>
      <c r="C73" s="368">
        <f>(estadopat!E9+estadopat!E22-estadopat!F9-estadopat!F22)</f>
        <v>0</v>
      </c>
      <c r="D73" s="220"/>
    </row>
    <row r="74" spans="1:4" ht="20.100000000000001" customHeight="1" x14ac:dyDescent="0.25">
      <c r="A74" s="223" t="s">
        <v>139</v>
      </c>
      <c r="B74" s="223"/>
      <c r="C74" s="269"/>
      <c r="D74" s="225"/>
    </row>
    <row r="75" spans="1:4" ht="20.100000000000001" customHeight="1" x14ac:dyDescent="0.25">
      <c r="A75" s="223"/>
      <c r="B75" s="223"/>
      <c r="C75" s="225"/>
      <c r="D75" s="220"/>
    </row>
    <row r="76" spans="1:4" ht="20.100000000000001" customHeight="1" x14ac:dyDescent="0.25">
      <c r="A76" s="224" t="s">
        <v>109</v>
      </c>
      <c r="B76" s="408"/>
      <c r="C76" s="242">
        <f>SUM(C70:C75)</f>
        <v>0</v>
      </c>
      <c r="D76" s="273">
        <f>SUM(D70:D75)</f>
        <v>0</v>
      </c>
    </row>
    <row r="77" spans="1:4" ht="20.100000000000001" customHeight="1" x14ac:dyDescent="0.25">
      <c r="A77" s="223"/>
      <c r="B77" s="223"/>
      <c r="C77" s="225"/>
      <c r="D77" s="220"/>
    </row>
    <row r="78" spans="1:4" ht="25.95" customHeight="1" x14ac:dyDescent="0.25">
      <c r="A78" s="460" t="s">
        <v>941</v>
      </c>
      <c r="B78" s="400"/>
      <c r="C78" s="270">
        <v>0</v>
      </c>
      <c r="D78" s="678">
        <v>0</v>
      </c>
    </row>
    <row r="79" spans="1:4" ht="20.100000000000001" customHeight="1" x14ac:dyDescent="0.25">
      <c r="A79" s="223"/>
      <c r="B79" s="223"/>
      <c r="C79" s="225"/>
      <c r="D79" s="638"/>
    </row>
    <row r="80" spans="1:4" ht="20.100000000000001" customHeight="1" x14ac:dyDescent="0.25">
      <c r="A80" s="224" t="s">
        <v>110</v>
      </c>
      <c r="B80" s="419"/>
      <c r="C80" s="271">
        <f>+C53+C67+C76+C78</f>
        <v>0</v>
      </c>
      <c r="D80" s="271">
        <f>+D53+D67+D76+D78</f>
        <v>0</v>
      </c>
    </row>
    <row r="81" spans="1:4" ht="20.100000000000001" customHeight="1" x14ac:dyDescent="0.25">
      <c r="A81" s="82"/>
      <c r="B81" s="413"/>
      <c r="C81" s="23"/>
      <c r="D81" s="679"/>
    </row>
    <row r="82" spans="1:4" ht="20.100000000000001" customHeight="1" x14ac:dyDescent="0.25">
      <c r="A82" s="82"/>
      <c r="B82" s="413"/>
      <c r="C82" s="23"/>
      <c r="D82" s="622"/>
    </row>
    <row r="83" spans="1:4" ht="20.100000000000001" customHeight="1" x14ac:dyDescent="0.25">
      <c r="A83" s="85" t="str">
        <f>+Caratula!B31</f>
        <v>Firmado a los efectos de su identificación con informe de fecha</v>
      </c>
      <c r="B83" s="414"/>
      <c r="C83" s="23"/>
      <c r="D83" s="23"/>
    </row>
    <row r="84" spans="1:4" ht="20.100000000000001" customHeight="1" x14ac:dyDescent="0.25">
      <c r="A84" s="561">
        <f>+Caratula!B32</f>
        <v>46108</v>
      </c>
      <c r="B84" s="420"/>
      <c r="C84" s="23"/>
      <c r="D84" s="23"/>
    </row>
    <row r="85" spans="1:4" ht="48" customHeight="1" x14ac:dyDescent="0.25">
      <c r="A85" s="85"/>
      <c r="B85" s="420"/>
      <c r="C85" s="23"/>
      <c r="D85" s="23"/>
    </row>
    <row r="86" spans="1:4" ht="40.5" customHeight="1" x14ac:dyDescent="0.25">
      <c r="A86" s="85"/>
      <c r="B86" s="420"/>
      <c r="C86" s="23"/>
      <c r="D86" s="23"/>
    </row>
    <row r="87" spans="1:4" ht="41.25" customHeight="1" x14ac:dyDescent="0.25">
      <c r="A87" s="85"/>
      <c r="B87" s="420"/>
      <c r="C87" s="23"/>
      <c r="D87" s="23"/>
    </row>
    <row r="88" spans="1:4" ht="39" customHeight="1" x14ac:dyDescent="0.25">
      <c r="A88" s="85"/>
      <c r="B88" s="420"/>
      <c r="C88" s="23"/>
      <c r="D88" s="23"/>
    </row>
    <row r="90" spans="1:4" ht="42.75" customHeight="1" x14ac:dyDescent="0.25">
      <c r="A90" s="85"/>
      <c r="B90" s="420"/>
      <c r="C90" s="23"/>
      <c r="D90" s="23"/>
    </row>
    <row r="91" spans="1:4" ht="30" customHeight="1" x14ac:dyDescent="0.25">
      <c r="A91" s="86"/>
      <c r="B91" s="421"/>
    </row>
    <row r="92" spans="1:4" ht="30" customHeight="1" x14ac:dyDescent="0.25">
      <c r="A92" s="86"/>
      <c r="B92" s="421"/>
    </row>
    <row r="93" spans="1:4" ht="30" customHeight="1" x14ac:dyDescent="0.25"/>
    <row r="94" spans="1:4" ht="20.100000000000001" customHeight="1" x14ac:dyDescent="0.25"/>
    <row r="95" spans="1:4" ht="20.100000000000001" customHeight="1" x14ac:dyDescent="0.25"/>
    <row r="96" spans="1:4" ht="20.100000000000001" customHeight="1" x14ac:dyDescent="0.25"/>
    <row r="97" ht="20.100000000000001" customHeight="1" x14ac:dyDescent="0.25"/>
    <row r="98" ht="20.100000000000001" customHeight="1" x14ac:dyDescent="0.25"/>
    <row r="99" ht="30" customHeight="1" x14ac:dyDescent="0.25"/>
    <row r="100" ht="20.100000000000001" customHeight="1" x14ac:dyDescent="0.25"/>
    <row r="101" ht="20.100000000000001" customHeight="1" thickBot="1" x14ac:dyDescent="0.3"/>
    <row r="102" ht="20.100000000000001" customHeight="1" x14ac:dyDescent="0.25"/>
    <row r="103" ht="20.100000000000001" customHeight="1" x14ac:dyDescent="0.25"/>
    <row r="104" ht="20.100000000000001" customHeight="1" x14ac:dyDescent="0.25"/>
    <row r="105" ht="50.1" customHeight="1" x14ac:dyDescent="0.25"/>
    <row r="106" ht="50.1" customHeight="1" x14ac:dyDescent="0.25"/>
    <row r="107" ht="50.1" customHeight="1" x14ac:dyDescent="0.25"/>
    <row r="108" ht="50.1" customHeight="1" x14ac:dyDescent="0.25"/>
    <row r="109" ht="90" customHeight="1" x14ac:dyDescent="0.25"/>
    <row r="110" ht="90" customHeight="1" x14ac:dyDescent="0.25"/>
    <row r="111" ht="50.1" customHeight="1" x14ac:dyDescent="0.25"/>
    <row r="112" ht="50.1" customHeight="1" x14ac:dyDescent="0.25"/>
    <row r="113" ht="20.100000000000001" customHeight="1" x14ac:dyDescent="0.25"/>
    <row r="114" ht="20.100000000000001" customHeight="1" x14ac:dyDescent="0.25"/>
    <row r="115" ht="20.100000000000001" customHeight="1" x14ac:dyDescent="0.25"/>
    <row r="116" ht="20.100000000000001" customHeight="1" x14ac:dyDescent="0.25"/>
    <row r="117" ht="20.100000000000001" customHeight="1" x14ac:dyDescent="0.25"/>
    <row r="118" ht="20.100000000000001" customHeight="1" x14ac:dyDescent="0.25"/>
  </sheetData>
  <mergeCells count="5">
    <mergeCell ref="A1:D1"/>
    <mergeCell ref="A4:D4"/>
    <mergeCell ref="D78:D79"/>
    <mergeCell ref="A2:D2"/>
    <mergeCell ref="D81:D82"/>
  </mergeCells>
  <pageMargins left="0.7" right="0.7" top="0.75" bottom="0.75" header="0.3" footer="0.3"/>
  <pageSetup scale="65"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6</vt:i4>
      </vt:variant>
    </vt:vector>
  </HeadingPairs>
  <TitlesOfParts>
    <vt:vector size="28" baseType="lpstr">
      <vt:lpstr>Controles</vt:lpstr>
      <vt:lpstr>Caratula</vt:lpstr>
      <vt:lpstr>estadopat</vt:lpstr>
      <vt:lpstr>EstRes</vt:lpstr>
      <vt:lpstr>EEPN(1)</vt:lpstr>
      <vt:lpstr>EEPN(2)</vt:lpstr>
      <vt:lpstr>EFE sintetico</vt:lpstr>
      <vt:lpstr>EFE directo</vt:lpstr>
      <vt:lpstr>EFE indirecto</vt:lpstr>
      <vt:lpstr>Mon Ext</vt:lpstr>
      <vt:lpstr>Vencimiento</vt:lpstr>
      <vt:lpstr>Bsuso</vt:lpstr>
      <vt:lpstr>Intang</vt:lpstr>
      <vt:lpstr>PI VR</vt:lpstr>
      <vt:lpstr>PI Costo</vt:lpstr>
      <vt:lpstr>Prev</vt:lpstr>
      <vt:lpstr>costo de venta</vt:lpstr>
      <vt:lpstr>costos y gastos</vt:lpstr>
      <vt:lpstr>partes relacionadas</vt:lpstr>
      <vt:lpstr>Inversiones</vt:lpstr>
      <vt:lpstr>Notas(1)</vt:lpstr>
      <vt:lpstr>Notas(2)</vt:lpstr>
      <vt:lpstr>Caratula!Área_de_impresión</vt:lpstr>
      <vt:lpstr>Controles!Área_de_impresión</vt:lpstr>
      <vt:lpstr>'costos y gastos'!Área_de_impresión</vt:lpstr>
      <vt:lpstr>'EFE indirecto'!Área_de_impresión</vt:lpstr>
      <vt:lpstr>estadopat!Área_de_impresión</vt:lpstr>
      <vt:lpstr>'partes relacionadas'!Área_de_impresión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dc:creator>
  <cp:lastModifiedBy>Fernando Yonar</cp:lastModifiedBy>
  <cp:lastPrinted>2026-05-21T15:08:30Z</cp:lastPrinted>
  <dcterms:created xsi:type="dcterms:W3CDTF">1999-11-29T22:50:39Z</dcterms:created>
  <dcterms:modified xsi:type="dcterms:W3CDTF">2026-05-21T15:19:07Z</dcterms:modified>
</cp:coreProperties>
</file>