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IBUTUM\Temas Controvertidos\"/>
    </mc:Choice>
  </mc:AlternateContent>
  <xr:revisionPtr revIDLastSave="0" documentId="13_ncr:1_{6F3E09CD-0A46-47CB-B423-0472A33FF980}" xr6:coauthVersionLast="45" xr6:coauthVersionMax="45" xr10:uidLastSave="{00000000-0000-0000-0000-000000000000}"/>
  <bookViews>
    <workbookView xWindow="28680" yWindow="-120" windowWidth="19440" windowHeight="15000" xr2:uid="{7E9A6A60-45D9-4CE9-8888-03581D4521C9}"/>
  </bookViews>
  <sheets>
    <sheet name="AXI" sheetId="1" r:id="rId1"/>
    <sheet name="ACLARACIONES" sheetId="2" r:id="rId2"/>
  </sheets>
  <definedNames>
    <definedName name="_xlnm.Print_Area" localSheetId="0">AXI!$A$8:$E$56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1" i="1"/>
  <c r="G10" i="1"/>
  <c r="G9" i="1"/>
  <c r="D38" i="1" l="1"/>
  <c r="H34" i="1" l="1"/>
  <c r="D28" i="1"/>
  <c r="I34" i="1"/>
  <c r="D41" i="1" l="1"/>
  <c r="C45" i="1" s="1"/>
  <c r="H36" i="1"/>
  <c r="G39" i="1" s="1"/>
  <c r="G40" i="1" s="1"/>
  <c r="I39" i="1" l="1"/>
  <c r="G41" i="1"/>
  <c r="I40" i="1"/>
  <c r="I41" i="1" l="1"/>
  <c r="G42" i="1"/>
  <c r="G43" i="1" l="1"/>
  <c r="I42" i="1"/>
  <c r="I43" i="1" l="1"/>
  <c r="G44" i="1"/>
  <c r="G45" i="1" l="1"/>
  <c r="I44" i="1"/>
  <c r="I45" i="1" l="1"/>
  <c r="G46" i="1"/>
  <c r="G47" i="1" l="1"/>
  <c r="I46" i="1"/>
  <c r="G48" i="1" l="1"/>
  <c r="I47" i="1"/>
  <c r="I48" i="1" l="1"/>
  <c r="G49" i="1"/>
  <c r="G50" i="1" l="1"/>
  <c r="I49" i="1"/>
  <c r="I50" i="1" l="1"/>
  <c r="I52" i="1" s="1"/>
  <c r="G52" i="1"/>
</calcChain>
</file>

<file path=xl/sharedStrings.xml><?xml version="1.0" encoding="utf-8"?>
<sst xmlns="http://schemas.openxmlformats.org/spreadsheetml/2006/main" count="92" uniqueCount="87">
  <si>
    <t>Ajuste por inflación Impositivo</t>
  </si>
  <si>
    <t>AXI ESTÁTICO</t>
  </si>
  <si>
    <t>AXI DINÁMICO - RETIROS PARTICULARES</t>
  </si>
  <si>
    <t>Columna I</t>
  </si>
  <si>
    <t>Columna II</t>
  </si>
  <si>
    <t>Caja</t>
  </si>
  <si>
    <t>Disponibilidades Inicio</t>
  </si>
  <si>
    <t>Bancos</t>
  </si>
  <si>
    <t>Disponibilidades Cierre</t>
  </si>
  <si>
    <t>Deudores por ventas</t>
  </si>
  <si>
    <t>Otros Créditos</t>
  </si>
  <si>
    <t>Créditos Inicio</t>
  </si>
  <si>
    <t>Bs de Uso</t>
  </si>
  <si>
    <t>BU</t>
  </si>
  <si>
    <t>Créditos Cierre</t>
  </si>
  <si>
    <t>Bienes de cambio</t>
  </si>
  <si>
    <t>Deudas Inicio</t>
  </si>
  <si>
    <t>Deudas Cierre</t>
  </si>
  <si>
    <t>Total</t>
  </si>
  <si>
    <t>Ingresos</t>
  </si>
  <si>
    <t>Deudas Comerciales</t>
  </si>
  <si>
    <t>TOTALES</t>
  </si>
  <si>
    <t>Deudas Fiscales</t>
  </si>
  <si>
    <t>Deudas Sociales</t>
  </si>
  <si>
    <t>Retiros Estimados</t>
  </si>
  <si>
    <t>Cheques  Diferidos</t>
  </si>
  <si>
    <t>Período</t>
  </si>
  <si>
    <t>Retiro Mensual</t>
  </si>
  <si>
    <t>IPC 2019</t>
  </si>
  <si>
    <t>AXI</t>
  </si>
  <si>
    <t>CAPITAL 2018</t>
  </si>
  <si>
    <t>AXI Estático</t>
  </si>
  <si>
    <t>Pérdida</t>
  </si>
  <si>
    <t>AXI Dinámico</t>
  </si>
  <si>
    <t>Ganancia</t>
  </si>
  <si>
    <t>Compras Erogables</t>
  </si>
  <si>
    <t>Arqueo</t>
  </si>
  <si>
    <t>Extracto</t>
  </si>
  <si>
    <t>Retenciones + Anticipos</t>
  </si>
  <si>
    <t>Dif. De inventario</t>
  </si>
  <si>
    <t>Cuenta Particular</t>
  </si>
  <si>
    <t>Activo - EJERCICIO ANTERIOR (2018)</t>
  </si>
  <si>
    <t>Pasivo - EJERCICIO ANTERIOR (2018)</t>
  </si>
  <si>
    <t>Proveedores</t>
  </si>
  <si>
    <t>IVA + IIBB 12/2019</t>
  </si>
  <si>
    <t>F. 931 12/2019</t>
  </si>
  <si>
    <t>Detalle de Cheques</t>
  </si>
  <si>
    <t>Detalle DXV</t>
  </si>
  <si>
    <t>Planes de pago</t>
  </si>
  <si>
    <t>Mis facilidades</t>
  </si>
  <si>
    <t>(a)</t>
  </si>
  <si>
    <t>(b)</t>
  </si>
  <si>
    <t>(c)</t>
  </si>
  <si>
    <t>Flujo de Fondos estimado</t>
  </si>
  <si>
    <t>NOTAS:</t>
  </si>
  <si>
    <t>IPC 2019 Mensual</t>
  </si>
  <si>
    <t>Retiros</t>
  </si>
  <si>
    <t>¿Cómo realizar esta estimación?</t>
  </si>
  <si>
    <t>Recordemos que el AXI se compone de dos pasos:</t>
  </si>
  <si>
    <t>AXI Estático: que aplica el ajuste sobre el capital al 31/12/2018</t>
  </si>
  <si>
    <t>Esperemos les sea de utilidad.</t>
  </si>
  <si>
    <t>AXI Estático:</t>
  </si>
  <si>
    <t>Si ACTIVO MAYOR A PASIVO: Pérdida</t>
  </si>
  <si>
    <t>Si ACTIVO MENOR A PASIVO: Ganancia</t>
  </si>
  <si>
    <t>AXI Dinámico "cuenta particular":</t>
  </si>
  <si>
    <t>Los RETIROS generan Ganancia</t>
  </si>
  <si>
    <t>Los APORTES generan Pérdida</t>
  </si>
  <si>
    <t>AXI Impositivo</t>
  </si>
  <si>
    <t>1/6 Computable</t>
  </si>
  <si>
    <t>Resultado a enviar en EERR Unipersonal (d)</t>
  </si>
  <si>
    <t>Cabe aclarar - con énfasis - que ésta sólo constituye una "idea" o "propuesta" de solución y que NO es la única alternativa viable. Si existe la posibilidad de realizar un relevamiento certero de los retiros, nada mejor que esta última opción.</t>
  </si>
  <si>
    <t xml:space="preserve">CARGA APLICATIVO </t>
  </si>
  <si>
    <t>EXPLOTACIONES UNIPERSONALES</t>
  </si>
  <si>
    <r>
      <rPr>
        <b/>
        <i/>
        <sz val="10"/>
        <color rgb="FFFF0000"/>
        <rFont val="Arial"/>
        <family val="2"/>
      </rPr>
      <t xml:space="preserve">(a) </t>
    </r>
    <r>
      <rPr>
        <i/>
        <sz val="10"/>
        <rFont val="Arial"/>
        <family val="2"/>
      </rPr>
      <t>Ventas NETAS</t>
    </r>
  </si>
  <si>
    <r>
      <rPr>
        <b/>
        <i/>
        <sz val="10"/>
        <color rgb="FFFF0000"/>
        <rFont val="Arial"/>
        <family val="2"/>
      </rPr>
      <t xml:space="preserve">(b) </t>
    </r>
    <r>
      <rPr>
        <i/>
        <sz val="10"/>
        <rFont val="Arial"/>
        <family val="2"/>
      </rPr>
      <t>Compras NETAS, que impliquen erogación de fondos (no contempla amortizaciones por ejemplo)</t>
    </r>
  </si>
  <si>
    <r>
      <rPr>
        <b/>
        <i/>
        <sz val="10"/>
        <color rgb="FFFF0000"/>
        <rFont val="Arial"/>
        <family val="2"/>
      </rPr>
      <t>(c )</t>
    </r>
    <r>
      <rPr>
        <i/>
        <sz val="10"/>
        <rFont val="Arial"/>
        <family val="2"/>
      </rPr>
      <t xml:space="preserve"> Activos NO computables en el AXI Estático</t>
    </r>
  </si>
  <si>
    <r>
      <rPr>
        <b/>
        <i/>
        <sz val="10"/>
        <color rgb="FFFF0000"/>
        <rFont val="Arial"/>
        <family val="2"/>
      </rPr>
      <t xml:space="preserve">(d) </t>
    </r>
    <r>
      <rPr>
        <i/>
        <sz val="10"/>
        <rFont val="Arial"/>
        <family val="2"/>
      </rPr>
      <t>Debe "justificarse" en el consumo. No es una erogación o ingreso de fondos.</t>
    </r>
  </si>
  <si>
    <t>Por: Cdr. Juan Pablo Manzur</t>
  </si>
  <si>
    <t>Impuesto a las Ganancias DDJJ 2019</t>
  </si>
  <si>
    <t>La aplicación del ajuste por inflación impositivo (AXI) en el impuesto a las ganancias para las empresas unipersonales es un asunto complejo, ya que este tipo de contribuyentes NO suele tener contabilidad propia. Para los cierres 31/12/2019 -calendario año 2019 Personas Humanas- resulta obligatorio por verificarse el supuesto legal: IPC acum. Dic 2019 = 53,83% &gt; 30% (%presupuesto de aplicabilidad).</t>
  </si>
  <si>
    <t>Al no estar obligados a realizar un balance contable - pero sí impositivo a los efectos y liquidación del Impuesto a las ganancias -,la aplicación de ajustes - especialmente el "dinámico" - son en la práctica "impracticables".</t>
  </si>
  <si>
    <t>Por lo tanto, y dada la celeridad de estos tiempos que corren, nos vemos obligados a realizar un AXI con valores razonablemente estimativos considerando, especialmente para los retiros particulares, la identificación de las principales operaciones que intervienen en un flujo de fondos: disponibilidades (inicio y cierre), créditos (inicio y cierre), deudas (inicio y cierre), ingresos y compras erogables.</t>
  </si>
  <si>
    <t>AXI Dinámico: que aplica el ajuste sobre determinados movimientos durante el ejercicio.</t>
  </si>
  <si>
    <t>Los más comunes son los RETIROS PARTICULARES y la compra de Bienes de USO.</t>
  </si>
  <si>
    <t>En este caso, compartimos una sencilla planilla con los rubros y operaciones más frecuentes, haciendo hincapié en cómo resolver el punto de los RETIROS PARTICULARES..</t>
  </si>
  <si>
    <t xml:space="preserve">CLIENTE   </t>
  </si>
  <si>
    <t>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</si>
</sst>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0_ ;[Red]\-#,##0.00\ "/>
    <numFmt numFmtId="167" formatCode="_-* #,##0.0000\ _P_t_s_-;\-* #,##0.0000\ _P_t_s_-;_-* &quot;-&quot;??\ _P_t_s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165" fontId="1" fillId="2" borderId="0" xfId="1" applyFont="1" applyFill="1"/>
    <xf numFmtId="0" fontId="4" fillId="3" borderId="1" xfId="0" applyFont="1" applyFill="1" applyBorder="1"/>
    <xf numFmtId="0" fontId="1" fillId="3" borderId="2" xfId="0" applyFont="1" applyFill="1" applyBorder="1"/>
    <xf numFmtId="164" fontId="3" fillId="3" borderId="3" xfId="0" applyNumberFormat="1" applyFont="1" applyFill="1" applyBorder="1" applyAlignment="1">
      <alignment horizontal="center"/>
    </xf>
    <xf numFmtId="166" fontId="4" fillId="2" borderId="0" xfId="3" applyNumberFormat="1" applyFont="1" applyFill="1"/>
    <xf numFmtId="0" fontId="5" fillId="2" borderId="0" xfId="3" applyFont="1" applyFill="1"/>
    <xf numFmtId="164" fontId="5" fillId="2" borderId="0" xfId="3" applyNumberFormat="1" applyFont="1" applyFill="1"/>
    <xf numFmtId="0" fontId="6" fillId="2" borderId="0" xfId="3" applyFont="1" applyFill="1"/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0" xfId="3" applyFill="1"/>
    <xf numFmtId="0" fontId="7" fillId="2" borderId="0" xfId="3" applyFont="1" applyFill="1" applyAlignment="1">
      <alignment horizontal="center"/>
    </xf>
    <xf numFmtId="164" fontId="7" fillId="2" borderId="0" xfId="3" applyNumberFormat="1" applyFont="1" applyFill="1" applyAlignment="1">
      <alignment horizontal="center"/>
    </xf>
    <xf numFmtId="0" fontId="1" fillId="2" borderId="4" xfId="0" applyFont="1" applyFill="1" applyBorder="1"/>
    <xf numFmtId="0" fontId="3" fillId="2" borderId="0" xfId="0" applyFont="1" applyFill="1" applyAlignment="1">
      <alignment horizontal="center"/>
    </xf>
    <xf numFmtId="164" fontId="1" fillId="2" borderId="0" xfId="3" applyNumberFormat="1" applyFill="1"/>
    <xf numFmtId="165" fontId="1" fillId="2" borderId="4" xfId="1" applyFont="1" applyFill="1" applyBorder="1"/>
    <xf numFmtId="0" fontId="4" fillId="2" borderId="0" xfId="0" applyFont="1" applyFill="1"/>
    <xf numFmtId="165" fontId="4" fillId="2" borderId="0" xfId="1" applyFont="1" applyFill="1"/>
    <xf numFmtId="165" fontId="4" fillId="2" borderId="4" xfId="1" applyFont="1" applyFill="1" applyBorder="1"/>
    <xf numFmtId="0" fontId="4" fillId="2" borderId="1" xfId="3" applyFont="1" applyFill="1" applyBorder="1"/>
    <xf numFmtId="0" fontId="4" fillId="2" borderId="2" xfId="3" applyFont="1" applyFill="1" applyBorder="1"/>
    <xf numFmtId="0" fontId="8" fillId="2" borderId="2" xfId="3" applyFont="1" applyFill="1" applyBorder="1" applyAlignment="1">
      <alignment horizontal="center"/>
    </xf>
    <xf numFmtId="164" fontId="4" fillId="2" borderId="2" xfId="3" applyNumberFormat="1" applyFont="1" applyFill="1" applyBorder="1"/>
    <xf numFmtId="0" fontId="8" fillId="2" borderId="0" xfId="3" applyFont="1" applyFill="1" applyAlignment="1">
      <alignment horizontal="center"/>
    </xf>
    <xf numFmtId="164" fontId="8" fillId="2" borderId="0" xfId="3" applyNumberFormat="1" applyFont="1" applyFill="1" applyAlignment="1">
      <alignment horizontal="center"/>
    </xf>
    <xf numFmtId="164" fontId="1" fillId="4" borderId="0" xfId="3" applyNumberFormat="1" applyFill="1"/>
    <xf numFmtId="0" fontId="4" fillId="3" borderId="2" xfId="0" applyFont="1" applyFill="1" applyBorder="1"/>
    <xf numFmtId="43" fontId="4" fillId="3" borderId="3" xfId="0" applyNumberFormat="1" applyFont="1" applyFill="1" applyBorder="1"/>
    <xf numFmtId="0" fontId="4" fillId="3" borderId="0" xfId="0" applyFont="1" applyFill="1"/>
    <xf numFmtId="17" fontId="1" fillId="2" borderId="0" xfId="0" applyNumberFormat="1" applyFont="1" applyFill="1"/>
    <xf numFmtId="10" fontId="1" fillId="2" borderId="0" xfId="2" applyNumberFormat="1" applyFont="1" applyFill="1"/>
    <xf numFmtId="0" fontId="4" fillId="2" borderId="0" xfId="3" applyFont="1" applyFill="1"/>
    <xf numFmtId="165" fontId="1" fillId="2" borderId="0" xfId="0" applyNumberFormat="1" applyFont="1" applyFill="1"/>
    <xf numFmtId="0" fontId="9" fillId="3" borderId="1" xfId="3" applyFont="1" applyFill="1" applyBorder="1"/>
    <xf numFmtId="0" fontId="9" fillId="3" borderId="2" xfId="3" applyFont="1" applyFill="1" applyBorder="1"/>
    <xf numFmtId="0" fontId="7" fillId="3" borderId="2" xfId="3" applyFont="1" applyFill="1" applyBorder="1"/>
    <xf numFmtId="167" fontId="1" fillId="2" borderId="0" xfId="1" applyNumberFormat="1" applyFont="1" applyFill="1"/>
    <xf numFmtId="0" fontId="3" fillId="2" borderId="0" xfId="0" applyFont="1" applyFill="1"/>
    <xf numFmtId="165" fontId="4" fillId="3" borderId="0" xfId="1" applyFont="1" applyFill="1"/>
    <xf numFmtId="165" fontId="4" fillId="2" borderId="0" xfId="0" applyNumberFormat="1" applyFont="1" applyFill="1"/>
    <xf numFmtId="165" fontId="4" fillId="3" borderId="0" xfId="0" applyNumberFormat="1" applyFont="1" applyFill="1"/>
    <xf numFmtId="164" fontId="4" fillId="3" borderId="5" xfId="3" applyNumberFormat="1" applyFont="1" applyFill="1" applyBorder="1"/>
    <xf numFmtId="0" fontId="4" fillId="3" borderId="0" xfId="0" applyFont="1" applyFill="1" applyAlignment="1">
      <alignment horizontal="center"/>
    </xf>
    <xf numFmtId="0" fontId="1" fillId="2" borderId="8" xfId="0" applyFont="1" applyFill="1" applyBorder="1"/>
    <xf numFmtId="166" fontId="1" fillId="2" borderId="0" xfId="0" applyNumberFormat="1" applyFont="1" applyFill="1"/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" fillId="3" borderId="0" xfId="0" applyFont="1" applyFill="1"/>
    <xf numFmtId="0" fontId="3" fillId="3" borderId="0" xfId="0" applyFont="1" applyFill="1"/>
    <xf numFmtId="0" fontId="11" fillId="2" borderId="0" xfId="0" applyFont="1" applyFill="1"/>
    <xf numFmtId="0" fontId="12" fillId="2" borderId="0" xfId="0" applyFont="1" applyFill="1"/>
    <xf numFmtId="164" fontId="11" fillId="2" borderId="0" xfId="0" applyNumberFormat="1" applyFont="1" applyFill="1"/>
    <xf numFmtId="0" fontId="13" fillId="2" borderId="0" xfId="0" applyFont="1" applyFill="1"/>
    <xf numFmtId="0" fontId="2" fillId="2" borderId="6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65" fontId="10" fillId="2" borderId="6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6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" fillId="2" borderId="0" xfId="0" applyFont="1" applyFill="1" applyBorder="1"/>
    <xf numFmtId="0" fontId="11" fillId="2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3" xfId="0" applyFont="1" applyFill="1" applyBorder="1"/>
    <xf numFmtId="165" fontId="1" fillId="2" borderId="11" xfId="1" applyFont="1" applyFill="1" applyBorder="1"/>
    <xf numFmtId="166" fontId="1" fillId="2" borderId="0" xfId="1" applyNumberFormat="1" applyFont="1" applyFill="1" applyBorder="1"/>
    <xf numFmtId="166" fontId="4" fillId="3" borderId="2" xfId="1" applyNumberFormat="1" applyFont="1" applyFill="1" applyBorder="1"/>
    <xf numFmtId="164" fontId="14" fillId="2" borderId="0" xfId="0" applyNumberFormat="1" applyFont="1" applyFill="1"/>
    <xf numFmtId="0" fontId="0" fillId="0" borderId="0" xfId="0" applyFont="1"/>
  </cellXfs>
  <cellStyles count="4">
    <cellStyle name="Millares" xfId="1" builtinId="3"/>
    <cellStyle name="Normal" xfId="0" builtinId="0"/>
    <cellStyle name="Normal_Estado de Resultados y Bce 2009 SS" xfId="3" xr:uid="{BB6CD9A2-A5D8-4E44-B8B5-B8B0D99CAE2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2</xdr:col>
      <xdr:colOff>10263</xdr:colOff>
      <xdr:row>5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E8DFE0-D8A3-435B-9179-0F568E604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8088"/>
          <a:ext cx="2699674" cy="68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54E2-0358-4361-84FF-A53656ECCB22}">
  <sheetPr>
    <pageSetUpPr fitToPage="1"/>
  </sheetPr>
  <dimension ref="A2:N61"/>
  <sheetViews>
    <sheetView tabSelected="1" zoomScale="85" zoomScaleNormal="85" zoomScaleSheetLayoutView="25" workbookViewId="0">
      <selection activeCell="B7" sqref="B7"/>
    </sheetView>
  </sheetViews>
  <sheetFormatPr baseColWidth="10" defaultColWidth="9.140625" defaultRowHeight="13.5" customHeight="1" x14ac:dyDescent="0.2"/>
  <cols>
    <col min="1" max="1" width="18.140625" style="3" customWidth="1"/>
    <col min="2" max="2" width="22.140625" style="3" bestFit="1" customWidth="1"/>
    <col min="3" max="3" width="28.5703125" style="3" customWidth="1"/>
    <col min="4" max="4" width="18.5703125" style="4" customWidth="1"/>
    <col min="5" max="5" width="12.42578125" style="3" customWidth="1"/>
    <col min="6" max="6" width="16.42578125" style="3" customWidth="1"/>
    <col min="7" max="7" width="17" style="3" customWidth="1"/>
    <col min="8" max="8" width="19.28515625" style="3" customWidth="1"/>
    <col min="9" max="9" width="20.7109375" style="3" customWidth="1"/>
    <col min="10" max="10" width="14" style="3" customWidth="1"/>
    <col min="11" max="256" width="9.140625" style="3"/>
    <col min="257" max="257" width="18.140625" style="3" customWidth="1"/>
    <col min="258" max="258" width="22.140625" style="3" bestFit="1" customWidth="1"/>
    <col min="259" max="259" width="19" style="3" customWidth="1"/>
    <col min="260" max="260" width="18.5703125" style="3" customWidth="1"/>
    <col min="261" max="261" width="12.42578125" style="3" customWidth="1"/>
    <col min="262" max="262" width="16.42578125" style="3" customWidth="1"/>
    <col min="263" max="263" width="17" style="3" customWidth="1"/>
    <col min="264" max="264" width="19.28515625" style="3" customWidth="1"/>
    <col min="265" max="265" width="20.7109375" style="3" customWidth="1"/>
    <col min="266" max="266" width="14" style="3" customWidth="1"/>
    <col min="267" max="512" width="9.140625" style="3"/>
    <col min="513" max="513" width="18.140625" style="3" customWidth="1"/>
    <col min="514" max="514" width="22.140625" style="3" bestFit="1" customWidth="1"/>
    <col min="515" max="515" width="19" style="3" customWidth="1"/>
    <col min="516" max="516" width="18.5703125" style="3" customWidth="1"/>
    <col min="517" max="517" width="12.42578125" style="3" customWidth="1"/>
    <col min="518" max="518" width="16.42578125" style="3" customWidth="1"/>
    <col min="519" max="519" width="17" style="3" customWidth="1"/>
    <col min="520" max="520" width="19.28515625" style="3" customWidth="1"/>
    <col min="521" max="521" width="20.7109375" style="3" customWidth="1"/>
    <col min="522" max="522" width="14" style="3" customWidth="1"/>
    <col min="523" max="768" width="9.140625" style="3"/>
    <col min="769" max="769" width="18.140625" style="3" customWidth="1"/>
    <col min="770" max="770" width="22.140625" style="3" bestFit="1" customWidth="1"/>
    <col min="771" max="771" width="19" style="3" customWidth="1"/>
    <col min="772" max="772" width="18.5703125" style="3" customWidth="1"/>
    <col min="773" max="773" width="12.42578125" style="3" customWidth="1"/>
    <col min="774" max="774" width="16.42578125" style="3" customWidth="1"/>
    <col min="775" max="775" width="17" style="3" customWidth="1"/>
    <col min="776" max="776" width="19.28515625" style="3" customWidth="1"/>
    <col min="777" max="777" width="20.7109375" style="3" customWidth="1"/>
    <col min="778" max="778" width="14" style="3" customWidth="1"/>
    <col min="779" max="1024" width="9.140625" style="3"/>
    <col min="1025" max="1025" width="18.140625" style="3" customWidth="1"/>
    <col min="1026" max="1026" width="22.140625" style="3" bestFit="1" customWidth="1"/>
    <col min="1027" max="1027" width="19" style="3" customWidth="1"/>
    <col min="1028" max="1028" width="18.5703125" style="3" customWidth="1"/>
    <col min="1029" max="1029" width="12.42578125" style="3" customWidth="1"/>
    <col min="1030" max="1030" width="16.42578125" style="3" customWidth="1"/>
    <col min="1031" max="1031" width="17" style="3" customWidth="1"/>
    <col min="1032" max="1032" width="19.28515625" style="3" customWidth="1"/>
    <col min="1033" max="1033" width="20.7109375" style="3" customWidth="1"/>
    <col min="1034" max="1034" width="14" style="3" customWidth="1"/>
    <col min="1035" max="1280" width="9.140625" style="3"/>
    <col min="1281" max="1281" width="18.140625" style="3" customWidth="1"/>
    <col min="1282" max="1282" width="22.140625" style="3" bestFit="1" customWidth="1"/>
    <col min="1283" max="1283" width="19" style="3" customWidth="1"/>
    <col min="1284" max="1284" width="18.5703125" style="3" customWidth="1"/>
    <col min="1285" max="1285" width="12.42578125" style="3" customWidth="1"/>
    <col min="1286" max="1286" width="16.42578125" style="3" customWidth="1"/>
    <col min="1287" max="1287" width="17" style="3" customWidth="1"/>
    <col min="1288" max="1288" width="19.28515625" style="3" customWidth="1"/>
    <col min="1289" max="1289" width="20.7109375" style="3" customWidth="1"/>
    <col min="1290" max="1290" width="14" style="3" customWidth="1"/>
    <col min="1291" max="1536" width="9.140625" style="3"/>
    <col min="1537" max="1537" width="18.140625" style="3" customWidth="1"/>
    <col min="1538" max="1538" width="22.140625" style="3" bestFit="1" customWidth="1"/>
    <col min="1539" max="1539" width="19" style="3" customWidth="1"/>
    <col min="1540" max="1540" width="18.5703125" style="3" customWidth="1"/>
    <col min="1541" max="1541" width="12.42578125" style="3" customWidth="1"/>
    <col min="1542" max="1542" width="16.42578125" style="3" customWidth="1"/>
    <col min="1543" max="1543" width="17" style="3" customWidth="1"/>
    <col min="1544" max="1544" width="19.28515625" style="3" customWidth="1"/>
    <col min="1545" max="1545" width="20.7109375" style="3" customWidth="1"/>
    <col min="1546" max="1546" width="14" style="3" customWidth="1"/>
    <col min="1547" max="1792" width="9.140625" style="3"/>
    <col min="1793" max="1793" width="18.140625" style="3" customWidth="1"/>
    <col min="1794" max="1794" width="22.140625" style="3" bestFit="1" customWidth="1"/>
    <col min="1795" max="1795" width="19" style="3" customWidth="1"/>
    <col min="1796" max="1796" width="18.5703125" style="3" customWidth="1"/>
    <col min="1797" max="1797" width="12.42578125" style="3" customWidth="1"/>
    <col min="1798" max="1798" width="16.42578125" style="3" customWidth="1"/>
    <col min="1799" max="1799" width="17" style="3" customWidth="1"/>
    <col min="1800" max="1800" width="19.28515625" style="3" customWidth="1"/>
    <col min="1801" max="1801" width="20.7109375" style="3" customWidth="1"/>
    <col min="1802" max="1802" width="14" style="3" customWidth="1"/>
    <col min="1803" max="2048" width="9.140625" style="3"/>
    <col min="2049" max="2049" width="18.140625" style="3" customWidth="1"/>
    <col min="2050" max="2050" width="22.140625" style="3" bestFit="1" customWidth="1"/>
    <col min="2051" max="2051" width="19" style="3" customWidth="1"/>
    <col min="2052" max="2052" width="18.5703125" style="3" customWidth="1"/>
    <col min="2053" max="2053" width="12.42578125" style="3" customWidth="1"/>
    <col min="2054" max="2054" width="16.42578125" style="3" customWidth="1"/>
    <col min="2055" max="2055" width="17" style="3" customWidth="1"/>
    <col min="2056" max="2056" width="19.28515625" style="3" customWidth="1"/>
    <col min="2057" max="2057" width="20.7109375" style="3" customWidth="1"/>
    <col min="2058" max="2058" width="14" style="3" customWidth="1"/>
    <col min="2059" max="2304" width="9.140625" style="3"/>
    <col min="2305" max="2305" width="18.140625" style="3" customWidth="1"/>
    <col min="2306" max="2306" width="22.140625" style="3" bestFit="1" customWidth="1"/>
    <col min="2307" max="2307" width="19" style="3" customWidth="1"/>
    <col min="2308" max="2308" width="18.5703125" style="3" customWidth="1"/>
    <col min="2309" max="2309" width="12.42578125" style="3" customWidth="1"/>
    <col min="2310" max="2310" width="16.42578125" style="3" customWidth="1"/>
    <col min="2311" max="2311" width="17" style="3" customWidth="1"/>
    <col min="2312" max="2312" width="19.28515625" style="3" customWidth="1"/>
    <col min="2313" max="2313" width="20.7109375" style="3" customWidth="1"/>
    <col min="2314" max="2314" width="14" style="3" customWidth="1"/>
    <col min="2315" max="2560" width="9.140625" style="3"/>
    <col min="2561" max="2561" width="18.140625" style="3" customWidth="1"/>
    <col min="2562" max="2562" width="22.140625" style="3" bestFit="1" customWidth="1"/>
    <col min="2563" max="2563" width="19" style="3" customWidth="1"/>
    <col min="2564" max="2564" width="18.5703125" style="3" customWidth="1"/>
    <col min="2565" max="2565" width="12.42578125" style="3" customWidth="1"/>
    <col min="2566" max="2566" width="16.42578125" style="3" customWidth="1"/>
    <col min="2567" max="2567" width="17" style="3" customWidth="1"/>
    <col min="2568" max="2568" width="19.28515625" style="3" customWidth="1"/>
    <col min="2569" max="2569" width="20.7109375" style="3" customWidth="1"/>
    <col min="2570" max="2570" width="14" style="3" customWidth="1"/>
    <col min="2571" max="2816" width="9.140625" style="3"/>
    <col min="2817" max="2817" width="18.140625" style="3" customWidth="1"/>
    <col min="2818" max="2818" width="22.140625" style="3" bestFit="1" customWidth="1"/>
    <col min="2819" max="2819" width="19" style="3" customWidth="1"/>
    <col min="2820" max="2820" width="18.5703125" style="3" customWidth="1"/>
    <col min="2821" max="2821" width="12.42578125" style="3" customWidth="1"/>
    <col min="2822" max="2822" width="16.42578125" style="3" customWidth="1"/>
    <col min="2823" max="2823" width="17" style="3" customWidth="1"/>
    <col min="2824" max="2824" width="19.28515625" style="3" customWidth="1"/>
    <col min="2825" max="2825" width="20.7109375" style="3" customWidth="1"/>
    <col min="2826" max="2826" width="14" style="3" customWidth="1"/>
    <col min="2827" max="3072" width="9.140625" style="3"/>
    <col min="3073" max="3073" width="18.140625" style="3" customWidth="1"/>
    <col min="3074" max="3074" width="22.140625" style="3" bestFit="1" customWidth="1"/>
    <col min="3075" max="3075" width="19" style="3" customWidth="1"/>
    <col min="3076" max="3076" width="18.5703125" style="3" customWidth="1"/>
    <col min="3077" max="3077" width="12.42578125" style="3" customWidth="1"/>
    <col min="3078" max="3078" width="16.42578125" style="3" customWidth="1"/>
    <col min="3079" max="3079" width="17" style="3" customWidth="1"/>
    <col min="3080" max="3080" width="19.28515625" style="3" customWidth="1"/>
    <col min="3081" max="3081" width="20.7109375" style="3" customWidth="1"/>
    <col min="3082" max="3082" width="14" style="3" customWidth="1"/>
    <col min="3083" max="3328" width="9.140625" style="3"/>
    <col min="3329" max="3329" width="18.140625" style="3" customWidth="1"/>
    <col min="3330" max="3330" width="22.140625" style="3" bestFit="1" customWidth="1"/>
    <col min="3331" max="3331" width="19" style="3" customWidth="1"/>
    <col min="3332" max="3332" width="18.5703125" style="3" customWidth="1"/>
    <col min="3333" max="3333" width="12.42578125" style="3" customWidth="1"/>
    <col min="3334" max="3334" width="16.42578125" style="3" customWidth="1"/>
    <col min="3335" max="3335" width="17" style="3" customWidth="1"/>
    <col min="3336" max="3336" width="19.28515625" style="3" customWidth="1"/>
    <col min="3337" max="3337" width="20.7109375" style="3" customWidth="1"/>
    <col min="3338" max="3338" width="14" style="3" customWidth="1"/>
    <col min="3339" max="3584" width="9.140625" style="3"/>
    <col min="3585" max="3585" width="18.140625" style="3" customWidth="1"/>
    <col min="3586" max="3586" width="22.140625" style="3" bestFit="1" customWidth="1"/>
    <col min="3587" max="3587" width="19" style="3" customWidth="1"/>
    <col min="3588" max="3588" width="18.5703125" style="3" customWidth="1"/>
    <col min="3589" max="3589" width="12.42578125" style="3" customWidth="1"/>
    <col min="3590" max="3590" width="16.42578125" style="3" customWidth="1"/>
    <col min="3591" max="3591" width="17" style="3" customWidth="1"/>
    <col min="3592" max="3592" width="19.28515625" style="3" customWidth="1"/>
    <col min="3593" max="3593" width="20.7109375" style="3" customWidth="1"/>
    <col min="3594" max="3594" width="14" style="3" customWidth="1"/>
    <col min="3595" max="3840" width="9.140625" style="3"/>
    <col min="3841" max="3841" width="18.140625" style="3" customWidth="1"/>
    <col min="3842" max="3842" width="22.140625" style="3" bestFit="1" customWidth="1"/>
    <col min="3843" max="3843" width="19" style="3" customWidth="1"/>
    <col min="3844" max="3844" width="18.5703125" style="3" customWidth="1"/>
    <col min="3845" max="3845" width="12.42578125" style="3" customWidth="1"/>
    <col min="3846" max="3846" width="16.42578125" style="3" customWidth="1"/>
    <col min="3847" max="3847" width="17" style="3" customWidth="1"/>
    <col min="3848" max="3848" width="19.28515625" style="3" customWidth="1"/>
    <col min="3849" max="3849" width="20.7109375" style="3" customWidth="1"/>
    <col min="3850" max="3850" width="14" style="3" customWidth="1"/>
    <col min="3851" max="4096" width="9.140625" style="3"/>
    <col min="4097" max="4097" width="18.140625" style="3" customWidth="1"/>
    <col min="4098" max="4098" width="22.140625" style="3" bestFit="1" customWidth="1"/>
    <col min="4099" max="4099" width="19" style="3" customWidth="1"/>
    <col min="4100" max="4100" width="18.5703125" style="3" customWidth="1"/>
    <col min="4101" max="4101" width="12.42578125" style="3" customWidth="1"/>
    <col min="4102" max="4102" width="16.42578125" style="3" customWidth="1"/>
    <col min="4103" max="4103" width="17" style="3" customWidth="1"/>
    <col min="4104" max="4104" width="19.28515625" style="3" customWidth="1"/>
    <col min="4105" max="4105" width="20.7109375" style="3" customWidth="1"/>
    <col min="4106" max="4106" width="14" style="3" customWidth="1"/>
    <col min="4107" max="4352" width="9.140625" style="3"/>
    <col min="4353" max="4353" width="18.140625" style="3" customWidth="1"/>
    <col min="4354" max="4354" width="22.140625" style="3" bestFit="1" customWidth="1"/>
    <col min="4355" max="4355" width="19" style="3" customWidth="1"/>
    <col min="4356" max="4356" width="18.5703125" style="3" customWidth="1"/>
    <col min="4357" max="4357" width="12.42578125" style="3" customWidth="1"/>
    <col min="4358" max="4358" width="16.42578125" style="3" customWidth="1"/>
    <col min="4359" max="4359" width="17" style="3" customWidth="1"/>
    <col min="4360" max="4360" width="19.28515625" style="3" customWidth="1"/>
    <col min="4361" max="4361" width="20.7109375" style="3" customWidth="1"/>
    <col min="4362" max="4362" width="14" style="3" customWidth="1"/>
    <col min="4363" max="4608" width="9.140625" style="3"/>
    <col min="4609" max="4609" width="18.140625" style="3" customWidth="1"/>
    <col min="4610" max="4610" width="22.140625" style="3" bestFit="1" customWidth="1"/>
    <col min="4611" max="4611" width="19" style="3" customWidth="1"/>
    <col min="4612" max="4612" width="18.5703125" style="3" customWidth="1"/>
    <col min="4613" max="4613" width="12.42578125" style="3" customWidth="1"/>
    <col min="4614" max="4614" width="16.42578125" style="3" customWidth="1"/>
    <col min="4615" max="4615" width="17" style="3" customWidth="1"/>
    <col min="4616" max="4616" width="19.28515625" style="3" customWidth="1"/>
    <col min="4617" max="4617" width="20.7109375" style="3" customWidth="1"/>
    <col min="4618" max="4618" width="14" style="3" customWidth="1"/>
    <col min="4619" max="4864" width="9.140625" style="3"/>
    <col min="4865" max="4865" width="18.140625" style="3" customWidth="1"/>
    <col min="4866" max="4866" width="22.140625" style="3" bestFit="1" customWidth="1"/>
    <col min="4867" max="4867" width="19" style="3" customWidth="1"/>
    <col min="4868" max="4868" width="18.5703125" style="3" customWidth="1"/>
    <col min="4869" max="4869" width="12.42578125" style="3" customWidth="1"/>
    <col min="4870" max="4870" width="16.42578125" style="3" customWidth="1"/>
    <col min="4871" max="4871" width="17" style="3" customWidth="1"/>
    <col min="4872" max="4872" width="19.28515625" style="3" customWidth="1"/>
    <col min="4873" max="4873" width="20.7109375" style="3" customWidth="1"/>
    <col min="4874" max="4874" width="14" style="3" customWidth="1"/>
    <col min="4875" max="5120" width="9.140625" style="3"/>
    <col min="5121" max="5121" width="18.140625" style="3" customWidth="1"/>
    <col min="5122" max="5122" width="22.140625" style="3" bestFit="1" customWidth="1"/>
    <col min="5123" max="5123" width="19" style="3" customWidth="1"/>
    <col min="5124" max="5124" width="18.5703125" style="3" customWidth="1"/>
    <col min="5125" max="5125" width="12.42578125" style="3" customWidth="1"/>
    <col min="5126" max="5126" width="16.42578125" style="3" customWidth="1"/>
    <col min="5127" max="5127" width="17" style="3" customWidth="1"/>
    <col min="5128" max="5128" width="19.28515625" style="3" customWidth="1"/>
    <col min="5129" max="5129" width="20.7109375" style="3" customWidth="1"/>
    <col min="5130" max="5130" width="14" style="3" customWidth="1"/>
    <col min="5131" max="5376" width="9.140625" style="3"/>
    <col min="5377" max="5377" width="18.140625" style="3" customWidth="1"/>
    <col min="5378" max="5378" width="22.140625" style="3" bestFit="1" customWidth="1"/>
    <col min="5379" max="5379" width="19" style="3" customWidth="1"/>
    <col min="5380" max="5380" width="18.5703125" style="3" customWidth="1"/>
    <col min="5381" max="5381" width="12.42578125" style="3" customWidth="1"/>
    <col min="5382" max="5382" width="16.42578125" style="3" customWidth="1"/>
    <col min="5383" max="5383" width="17" style="3" customWidth="1"/>
    <col min="5384" max="5384" width="19.28515625" style="3" customWidth="1"/>
    <col min="5385" max="5385" width="20.7109375" style="3" customWidth="1"/>
    <col min="5386" max="5386" width="14" style="3" customWidth="1"/>
    <col min="5387" max="5632" width="9.140625" style="3"/>
    <col min="5633" max="5633" width="18.140625" style="3" customWidth="1"/>
    <col min="5634" max="5634" width="22.140625" style="3" bestFit="1" customWidth="1"/>
    <col min="5635" max="5635" width="19" style="3" customWidth="1"/>
    <col min="5636" max="5636" width="18.5703125" style="3" customWidth="1"/>
    <col min="5637" max="5637" width="12.42578125" style="3" customWidth="1"/>
    <col min="5638" max="5638" width="16.42578125" style="3" customWidth="1"/>
    <col min="5639" max="5639" width="17" style="3" customWidth="1"/>
    <col min="5640" max="5640" width="19.28515625" style="3" customWidth="1"/>
    <col min="5641" max="5641" width="20.7109375" style="3" customWidth="1"/>
    <col min="5642" max="5642" width="14" style="3" customWidth="1"/>
    <col min="5643" max="5888" width="9.140625" style="3"/>
    <col min="5889" max="5889" width="18.140625" style="3" customWidth="1"/>
    <col min="5890" max="5890" width="22.140625" style="3" bestFit="1" customWidth="1"/>
    <col min="5891" max="5891" width="19" style="3" customWidth="1"/>
    <col min="5892" max="5892" width="18.5703125" style="3" customWidth="1"/>
    <col min="5893" max="5893" width="12.42578125" style="3" customWidth="1"/>
    <col min="5894" max="5894" width="16.42578125" style="3" customWidth="1"/>
    <col min="5895" max="5895" width="17" style="3" customWidth="1"/>
    <col min="5896" max="5896" width="19.28515625" style="3" customWidth="1"/>
    <col min="5897" max="5897" width="20.7109375" style="3" customWidth="1"/>
    <col min="5898" max="5898" width="14" style="3" customWidth="1"/>
    <col min="5899" max="6144" width="9.140625" style="3"/>
    <col min="6145" max="6145" width="18.140625" style="3" customWidth="1"/>
    <col min="6146" max="6146" width="22.140625" style="3" bestFit="1" customWidth="1"/>
    <col min="6147" max="6147" width="19" style="3" customWidth="1"/>
    <col min="6148" max="6148" width="18.5703125" style="3" customWidth="1"/>
    <col min="6149" max="6149" width="12.42578125" style="3" customWidth="1"/>
    <col min="6150" max="6150" width="16.42578125" style="3" customWidth="1"/>
    <col min="6151" max="6151" width="17" style="3" customWidth="1"/>
    <col min="6152" max="6152" width="19.28515625" style="3" customWidth="1"/>
    <col min="6153" max="6153" width="20.7109375" style="3" customWidth="1"/>
    <col min="6154" max="6154" width="14" style="3" customWidth="1"/>
    <col min="6155" max="6400" width="9.140625" style="3"/>
    <col min="6401" max="6401" width="18.140625" style="3" customWidth="1"/>
    <col min="6402" max="6402" width="22.140625" style="3" bestFit="1" customWidth="1"/>
    <col min="6403" max="6403" width="19" style="3" customWidth="1"/>
    <col min="6404" max="6404" width="18.5703125" style="3" customWidth="1"/>
    <col min="6405" max="6405" width="12.42578125" style="3" customWidth="1"/>
    <col min="6406" max="6406" width="16.42578125" style="3" customWidth="1"/>
    <col min="6407" max="6407" width="17" style="3" customWidth="1"/>
    <col min="6408" max="6408" width="19.28515625" style="3" customWidth="1"/>
    <col min="6409" max="6409" width="20.7109375" style="3" customWidth="1"/>
    <col min="6410" max="6410" width="14" style="3" customWidth="1"/>
    <col min="6411" max="6656" width="9.140625" style="3"/>
    <col min="6657" max="6657" width="18.140625" style="3" customWidth="1"/>
    <col min="6658" max="6658" width="22.140625" style="3" bestFit="1" customWidth="1"/>
    <col min="6659" max="6659" width="19" style="3" customWidth="1"/>
    <col min="6660" max="6660" width="18.5703125" style="3" customWidth="1"/>
    <col min="6661" max="6661" width="12.42578125" style="3" customWidth="1"/>
    <col min="6662" max="6662" width="16.42578125" style="3" customWidth="1"/>
    <col min="6663" max="6663" width="17" style="3" customWidth="1"/>
    <col min="6664" max="6664" width="19.28515625" style="3" customWidth="1"/>
    <col min="6665" max="6665" width="20.7109375" style="3" customWidth="1"/>
    <col min="6666" max="6666" width="14" style="3" customWidth="1"/>
    <col min="6667" max="6912" width="9.140625" style="3"/>
    <col min="6913" max="6913" width="18.140625" style="3" customWidth="1"/>
    <col min="6914" max="6914" width="22.140625" style="3" bestFit="1" customWidth="1"/>
    <col min="6915" max="6915" width="19" style="3" customWidth="1"/>
    <col min="6916" max="6916" width="18.5703125" style="3" customWidth="1"/>
    <col min="6917" max="6917" width="12.42578125" style="3" customWidth="1"/>
    <col min="6918" max="6918" width="16.42578125" style="3" customWidth="1"/>
    <col min="6919" max="6919" width="17" style="3" customWidth="1"/>
    <col min="6920" max="6920" width="19.28515625" style="3" customWidth="1"/>
    <col min="6921" max="6921" width="20.7109375" style="3" customWidth="1"/>
    <col min="6922" max="6922" width="14" style="3" customWidth="1"/>
    <col min="6923" max="7168" width="9.140625" style="3"/>
    <col min="7169" max="7169" width="18.140625" style="3" customWidth="1"/>
    <col min="7170" max="7170" width="22.140625" style="3" bestFit="1" customWidth="1"/>
    <col min="7171" max="7171" width="19" style="3" customWidth="1"/>
    <col min="7172" max="7172" width="18.5703125" style="3" customWidth="1"/>
    <col min="7173" max="7173" width="12.42578125" style="3" customWidth="1"/>
    <col min="7174" max="7174" width="16.42578125" style="3" customWidth="1"/>
    <col min="7175" max="7175" width="17" style="3" customWidth="1"/>
    <col min="7176" max="7176" width="19.28515625" style="3" customWidth="1"/>
    <col min="7177" max="7177" width="20.7109375" style="3" customWidth="1"/>
    <col min="7178" max="7178" width="14" style="3" customWidth="1"/>
    <col min="7179" max="7424" width="9.140625" style="3"/>
    <col min="7425" max="7425" width="18.140625" style="3" customWidth="1"/>
    <col min="7426" max="7426" width="22.140625" style="3" bestFit="1" customWidth="1"/>
    <col min="7427" max="7427" width="19" style="3" customWidth="1"/>
    <col min="7428" max="7428" width="18.5703125" style="3" customWidth="1"/>
    <col min="7429" max="7429" width="12.42578125" style="3" customWidth="1"/>
    <col min="7430" max="7430" width="16.42578125" style="3" customWidth="1"/>
    <col min="7431" max="7431" width="17" style="3" customWidth="1"/>
    <col min="7432" max="7432" width="19.28515625" style="3" customWidth="1"/>
    <col min="7433" max="7433" width="20.7109375" style="3" customWidth="1"/>
    <col min="7434" max="7434" width="14" style="3" customWidth="1"/>
    <col min="7435" max="7680" width="9.140625" style="3"/>
    <col min="7681" max="7681" width="18.140625" style="3" customWidth="1"/>
    <col min="7682" max="7682" width="22.140625" style="3" bestFit="1" customWidth="1"/>
    <col min="7683" max="7683" width="19" style="3" customWidth="1"/>
    <col min="7684" max="7684" width="18.5703125" style="3" customWidth="1"/>
    <col min="7685" max="7685" width="12.42578125" style="3" customWidth="1"/>
    <col min="7686" max="7686" width="16.42578125" style="3" customWidth="1"/>
    <col min="7687" max="7687" width="17" style="3" customWidth="1"/>
    <col min="7688" max="7688" width="19.28515625" style="3" customWidth="1"/>
    <col min="7689" max="7689" width="20.7109375" style="3" customWidth="1"/>
    <col min="7690" max="7690" width="14" style="3" customWidth="1"/>
    <col min="7691" max="7936" width="9.140625" style="3"/>
    <col min="7937" max="7937" width="18.140625" style="3" customWidth="1"/>
    <col min="7938" max="7938" width="22.140625" style="3" bestFit="1" customWidth="1"/>
    <col min="7939" max="7939" width="19" style="3" customWidth="1"/>
    <col min="7940" max="7940" width="18.5703125" style="3" customWidth="1"/>
    <col min="7941" max="7941" width="12.42578125" style="3" customWidth="1"/>
    <col min="7942" max="7942" width="16.42578125" style="3" customWidth="1"/>
    <col min="7943" max="7943" width="17" style="3" customWidth="1"/>
    <col min="7944" max="7944" width="19.28515625" style="3" customWidth="1"/>
    <col min="7945" max="7945" width="20.7109375" style="3" customWidth="1"/>
    <col min="7946" max="7946" width="14" style="3" customWidth="1"/>
    <col min="7947" max="8192" width="9.140625" style="3"/>
    <col min="8193" max="8193" width="18.140625" style="3" customWidth="1"/>
    <col min="8194" max="8194" width="22.140625" style="3" bestFit="1" customWidth="1"/>
    <col min="8195" max="8195" width="19" style="3" customWidth="1"/>
    <col min="8196" max="8196" width="18.5703125" style="3" customWidth="1"/>
    <col min="8197" max="8197" width="12.42578125" style="3" customWidth="1"/>
    <col min="8198" max="8198" width="16.42578125" style="3" customWidth="1"/>
    <col min="8199" max="8199" width="17" style="3" customWidth="1"/>
    <col min="8200" max="8200" width="19.28515625" style="3" customWidth="1"/>
    <col min="8201" max="8201" width="20.7109375" style="3" customWidth="1"/>
    <col min="8202" max="8202" width="14" style="3" customWidth="1"/>
    <col min="8203" max="8448" width="9.140625" style="3"/>
    <col min="8449" max="8449" width="18.140625" style="3" customWidth="1"/>
    <col min="8450" max="8450" width="22.140625" style="3" bestFit="1" customWidth="1"/>
    <col min="8451" max="8451" width="19" style="3" customWidth="1"/>
    <col min="8452" max="8452" width="18.5703125" style="3" customWidth="1"/>
    <col min="8453" max="8453" width="12.42578125" style="3" customWidth="1"/>
    <col min="8454" max="8454" width="16.42578125" style="3" customWidth="1"/>
    <col min="8455" max="8455" width="17" style="3" customWidth="1"/>
    <col min="8456" max="8456" width="19.28515625" style="3" customWidth="1"/>
    <col min="8457" max="8457" width="20.7109375" style="3" customWidth="1"/>
    <col min="8458" max="8458" width="14" style="3" customWidth="1"/>
    <col min="8459" max="8704" width="9.140625" style="3"/>
    <col min="8705" max="8705" width="18.140625" style="3" customWidth="1"/>
    <col min="8706" max="8706" width="22.140625" style="3" bestFit="1" customWidth="1"/>
    <col min="8707" max="8707" width="19" style="3" customWidth="1"/>
    <col min="8708" max="8708" width="18.5703125" style="3" customWidth="1"/>
    <col min="8709" max="8709" width="12.42578125" style="3" customWidth="1"/>
    <col min="8710" max="8710" width="16.42578125" style="3" customWidth="1"/>
    <col min="8711" max="8711" width="17" style="3" customWidth="1"/>
    <col min="8712" max="8712" width="19.28515625" style="3" customWidth="1"/>
    <col min="8713" max="8713" width="20.7109375" style="3" customWidth="1"/>
    <col min="8714" max="8714" width="14" style="3" customWidth="1"/>
    <col min="8715" max="8960" width="9.140625" style="3"/>
    <col min="8961" max="8961" width="18.140625" style="3" customWidth="1"/>
    <col min="8962" max="8962" width="22.140625" style="3" bestFit="1" customWidth="1"/>
    <col min="8963" max="8963" width="19" style="3" customWidth="1"/>
    <col min="8964" max="8964" width="18.5703125" style="3" customWidth="1"/>
    <col min="8965" max="8965" width="12.42578125" style="3" customWidth="1"/>
    <col min="8966" max="8966" width="16.42578125" style="3" customWidth="1"/>
    <col min="8967" max="8967" width="17" style="3" customWidth="1"/>
    <col min="8968" max="8968" width="19.28515625" style="3" customWidth="1"/>
    <col min="8969" max="8969" width="20.7109375" style="3" customWidth="1"/>
    <col min="8970" max="8970" width="14" style="3" customWidth="1"/>
    <col min="8971" max="9216" width="9.140625" style="3"/>
    <col min="9217" max="9217" width="18.140625" style="3" customWidth="1"/>
    <col min="9218" max="9218" width="22.140625" style="3" bestFit="1" customWidth="1"/>
    <col min="9219" max="9219" width="19" style="3" customWidth="1"/>
    <col min="9220" max="9220" width="18.5703125" style="3" customWidth="1"/>
    <col min="9221" max="9221" width="12.42578125" style="3" customWidth="1"/>
    <col min="9222" max="9222" width="16.42578125" style="3" customWidth="1"/>
    <col min="9223" max="9223" width="17" style="3" customWidth="1"/>
    <col min="9224" max="9224" width="19.28515625" style="3" customWidth="1"/>
    <col min="9225" max="9225" width="20.7109375" style="3" customWidth="1"/>
    <col min="9226" max="9226" width="14" style="3" customWidth="1"/>
    <col min="9227" max="9472" width="9.140625" style="3"/>
    <col min="9473" max="9473" width="18.140625" style="3" customWidth="1"/>
    <col min="9474" max="9474" width="22.140625" style="3" bestFit="1" customWidth="1"/>
    <col min="9475" max="9475" width="19" style="3" customWidth="1"/>
    <col min="9476" max="9476" width="18.5703125" style="3" customWidth="1"/>
    <col min="9477" max="9477" width="12.42578125" style="3" customWidth="1"/>
    <col min="9478" max="9478" width="16.42578125" style="3" customWidth="1"/>
    <col min="9479" max="9479" width="17" style="3" customWidth="1"/>
    <col min="9480" max="9480" width="19.28515625" style="3" customWidth="1"/>
    <col min="9481" max="9481" width="20.7109375" style="3" customWidth="1"/>
    <col min="9482" max="9482" width="14" style="3" customWidth="1"/>
    <col min="9483" max="9728" width="9.140625" style="3"/>
    <col min="9729" max="9729" width="18.140625" style="3" customWidth="1"/>
    <col min="9730" max="9730" width="22.140625" style="3" bestFit="1" customWidth="1"/>
    <col min="9731" max="9731" width="19" style="3" customWidth="1"/>
    <col min="9732" max="9732" width="18.5703125" style="3" customWidth="1"/>
    <col min="9733" max="9733" width="12.42578125" style="3" customWidth="1"/>
    <col min="9734" max="9734" width="16.42578125" style="3" customWidth="1"/>
    <col min="9735" max="9735" width="17" style="3" customWidth="1"/>
    <col min="9736" max="9736" width="19.28515625" style="3" customWidth="1"/>
    <col min="9737" max="9737" width="20.7109375" style="3" customWidth="1"/>
    <col min="9738" max="9738" width="14" style="3" customWidth="1"/>
    <col min="9739" max="9984" width="9.140625" style="3"/>
    <col min="9985" max="9985" width="18.140625" style="3" customWidth="1"/>
    <col min="9986" max="9986" width="22.140625" style="3" bestFit="1" customWidth="1"/>
    <col min="9987" max="9987" width="19" style="3" customWidth="1"/>
    <col min="9988" max="9988" width="18.5703125" style="3" customWidth="1"/>
    <col min="9989" max="9989" width="12.42578125" style="3" customWidth="1"/>
    <col min="9990" max="9990" width="16.42578125" style="3" customWidth="1"/>
    <col min="9991" max="9991" width="17" style="3" customWidth="1"/>
    <col min="9992" max="9992" width="19.28515625" style="3" customWidth="1"/>
    <col min="9993" max="9993" width="20.7109375" style="3" customWidth="1"/>
    <col min="9994" max="9994" width="14" style="3" customWidth="1"/>
    <col min="9995" max="10240" width="9.140625" style="3"/>
    <col min="10241" max="10241" width="18.140625" style="3" customWidth="1"/>
    <col min="10242" max="10242" width="22.140625" style="3" bestFit="1" customWidth="1"/>
    <col min="10243" max="10243" width="19" style="3" customWidth="1"/>
    <col min="10244" max="10244" width="18.5703125" style="3" customWidth="1"/>
    <col min="10245" max="10245" width="12.42578125" style="3" customWidth="1"/>
    <col min="10246" max="10246" width="16.42578125" style="3" customWidth="1"/>
    <col min="10247" max="10247" width="17" style="3" customWidth="1"/>
    <col min="10248" max="10248" width="19.28515625" style="3" customWidth="1"/>
    <col min="10249" max="10249" width="20.7109375" style="3" customWidth="1"/>
    <col min="10250" max="10250" width="14" style="3" customWidth="1"/>
    <col min="10251" max="10496" width="9.140625" style="3"/>
    <col min="10497" max="10497" width="18.140625" style="3" customWidth="1"/>
    <col min="10498" max="10498" width="22.140625" style="3" bestFit="1" customWidth="1"/>
    <col min="10499" max="10499" width="19" style="3" customWidth="1"/>
    <col min="10500" max="10500" width="18.5703125" style="3" customWidth="1"/>
    <col min="10501" max="10501" width="12.42578125" style="3" customWidth="1"/>
    <col min="10502" max="10502" width="16.42578125" style="3" customWidth="1"/>
    <col min="10503" max="10503" width="17" style="3" customWidth="1"/>
    <col min="10504" max="10504" width="19.28515625" style="3" customWidth="1"/>
    <col min="10505" max="10505" width="20.7109375" style="3" customWidth="1"/>
    <col min="10506" max="10506" width="14" style="3" customWidth="1"/>
    <col min="10507" max="10752" width="9.140625" style="3"/>
    <col min="10753" max="10753" width="18.140625" style="3" customWidth="1"/>
    <col min="10754" max="10754" width="22.140625" style="3" bestFit="1" customWidth="1"/>
    <col min="10755" max="10755" width="19" style="3" customWidth="1"/>
    <col min="10756" max="10756" width="18.5703125" style="3" customWidth="1"/>
    <col min="10757" max="10757" width="12.42578125" style="3" customWidth="1"/>
    <col min="10758" max="10758" width="16.42578125" style="3" customWidth="1"/>
    <col min="10759" max="10759" width="17" style="3" customWidth="1"/>
    <col min="10760" max="10760" width="19.28515625" style="3" customWidth="1"/>
    <col min="10761" max="10761" width="20.7109375" style="3" customWidth="1"/>
    <col min="10762" max="10762" width="14" style="3" customWidth="1"/>
    <col min="10763" max="11008" width="9.140625" style="3"/>
    <col min="11009" max="11009" width="18.140625" style="3" customWidth="1"/>
    <col min="11010" max="11010" width="22.140625" style="3" bestFit="1" customWidth="1"/>
    <col min="11011" max="11011" width="19" style="3" customWidth="1"/>
    <col min="11012" max="11012" width="18.5703125" style="3" customWidth="1"/>
    <col min="11013" max="11013" width="12.42578125" style="3" customWidth="1"/>
    <col min="11014" max="11014" width="16.42578125" style="3" customWidth="1"/>
    <col min="11015" max="11015" width="17" style="3" customWidth="1"/>
    <col min="11016" max="11016" width="19.28515625" style="3" customWidth="1"/>
    <col min="11017" max="11017" width="20.7109375" style="3" customWidth="1"/>
    <col min="11018" max="11018" width="14" style="3" customWidth="1"/>
    <col min="11019" max="11264" width="9.140625" style="3"/>
    <col min="11265" max="11265" width="18.140625" style="3" customWidth="1"/>
    <col min="11266" max="11266" width="22.140625" style="3" bestFit="1" customWidth="1"/>
    <col min="11267" max="11267" width="19" style="3" customWidth="1"/>
    <col min="11268" max="11268" width="18.5703125" style="3" customWidth="1"/>
    <col min="11269" max="11269" width="12.42578125" style="3" customWidth="1"/>
    <col min="11270" max="11270" width="16.42578125" style="3" customWidth="1"/>
    <col min="11271" max="11271" width="17" style="3" customWidth="1"/>
    <col min="11272" max="11272" width="19.28515625" style="3" customWidth="1"/>
    <col min="11273" max="11273" width="20.7109375" style="3" customWidth="1"/>
    <col min="11274" max="11274" width="14" style="3" customWidth="1"/>
    <col min="11275" max="11520" width="9.140625" style="3"/>
    <col min="11521" max="11521" width="18.140625" style="3" customWidth="1"/>
    <col min="11522" max="11522" width="22.140625" style="3" bestFit="1" customWidth="1"/>
    <col min="11523" max="11523" width="19" style="3" customWidth="1"/>
    <col min="11524" max="11524" width="18.5703125" style="3" customWidth="1"/>
    <col min="11525" max="11525" width="12.42578125" style="3" customWidth="1"/>
    <col min="11526" max="11526" width="16.42578125" style="3" customWidth="1"/>
    <col min="11527" max="11527" width="17" style="3" customWidth="1"/>
    <col min="11528" max="11528" width="19.28515625" style="3" customWidth="1"/>
    <col min="11529" max="11529" width="20.7109375" style="3" customWidth="1"/>
    <col min="11530" max="11530" width="14" style="3" customWidth="1"/>
    <col min="11531" max="11776" width="9.140625" style="3"/>
    <col min="11777" max="11777" width="18.140625" style="3" customWidth="1"/>
    <col min="11778" max="11778" width="22.140625" style="3" bestFit="1" customWidth="1"/>
    <col min="11779" max="11779" width="19" style="3" customWidth="1"/>
    <col min="11780" max="11780" width="18.5703125" style="3" customWidth="1"/>
    <col min="11781" max="11781" width="12.42578125" style="3" customWidth="1"/>
    <col min="11782" max="11782" width="16.42578125" style="3" customWidth="1"/>
    <col min="11783" max="11783" width="17" style="3" customWidth="1"/>
    <col min="11784" max="11784" width="19.28515625" style="3" customWidth="1"/>
    <col min="11785" max="11785" width="20.7109375" style="3" customWidth="1"/>
    <col min="11786" max="11786" width="14" style="3" customWidth="1"/>
    <col min="11787" max="12032" width="9.140625" style="3"/>
    <col min="12033" max="12033" width="18.140625" style="3" customWidth="1"/>
    <col min="12034" max="12034" width="22.140625" style="3" bestFit="1" customWidth="1"/>
    <col min="12035" max="12035" width="19" style="3" customWidth="1"/>
    <col min="12036" max="12036" width="18.5703125" style="3" customWidth="1"/>
    <col min="12037" max="12037" width="12.42578125" style="3" customWidth="1"/>
    <col min="12038" max="12038" width="16.42578125" style="3" customWidth="1"/>
    <col min="12039" max="12039" width="17" style="3" customWidth="1"/>
    <col min="12040" max="12040" width="19.28515625" style="3" customWidth="1"/>
    <col min="12041" max="12041" width="20.7109375" style="3" customWidth="1"/>
    <col min="12042" max="12042" width="14" style="3" customWidth="1"/>
    <col min="12043" max="12288" width="9.140625" style="3"/>
    <col min="12289" max="12289" width="18.140625" style="3" customWidth="1"/>
    <col min="12290" max="12290" width="22.140625" style="3" bestFit="1" customWidth="1"/>
    <col min="12291" max="12291" width="19" style="3" customWidth="1"/>
    <col min="12292" max="12292" width="18.5703125" style="3" customWidth="1"/>
    <col min="12293" max="12293" width="12.42578125" style="3" customWidth="1"/>
    <col min="12294" max="12294" width="16.42578125" style="3" customWidth="1"/>
    <col min="12295" max="12295" width="17" style="3" customWidth="1"/>
    <col min="12296" max="12296" width="19.28515625" style="3" customWidth="1"/>
    <col min="12297" max="12297" width="20.7109375" style="3" customWidth="1"/>
    <col min="12298" max="12298" width="14" style="3" customWidth="1"/>
    <col min="12299" max="12544" width="9.140625" style="3"/>
    <col min="12545" max="12545" width="18.140625" style="3" customWidth="1"/>
    <col min="12546" max="12546" width="22.140625" style="3" bestFit="1" customWidth="1"/>
    <col min="12547" max="12547" width="19" style="3" customWidth="1"/>
    <col min="12548" max="12548" width="18.5703125" style="3" customWidth="1"/>
    <col min="12549" max="12549" width="12.42578125" style="3" customWidth="1"/>
    <col min="12550" max="12550" width="16.42578125" style="3" customWidth="1"/>
    <col min="12551" max="12551" width="17" style="3" customWidth="1"/>
    <col min="12552" max="12552" width="19.28515625" style="3" customWidth="1"/>
    <col min="12553" max="12553" width="20.7109375" style="3" customWidth="1"/>
    <col min="12554" max="12554" width="14" style="3" customWidth="1"/>
    <col min="12555" max="12800" width="9.140625" style="3"/>
    <col min="12801" max="12801" width="18.140625" style="3" customWidth="1"/>
    <col min="12802" max="12802" width="22.140625" style="3" bestFit="1" customWidth="1"/>
    <col min="12803" max="12803" width="19" style="3" customWidth="1"/>
    <col min="12804" max="12804" width="18.5703125" style="3" customWidth="1"/>
    <col min="12805" max="12805" width="12.42578125" style="3" customWidth="1"/>
    <col min="12806" max="12806" width="16.42578125" style="3" customWidth="1"/>
    <col min="12807" max="12807" width="17" style="3" customWidth="1"/>
    <col min="12808" max="12808" width="19.28515625" style="3" customWidth="1"/>
    <col min="12809" max="12809" width="20.7109375" style="3" customWidth="1"/>
    <col min="12810" max="12810" width="14" style="3" customWidth="1"/>
    <col min="12811" max="13056" width="9.140625" style="3"/>
    <col min="13057" max="13057" width="18.140625" style="3" customWidth="1"/>
    <col min="13058" max="13058" width="22.140625" style="3" bestFit="1" customWidth="1"/>
    <col min="13059" max="13059" width="19" style="3" customWidth="1"/>
    <col min="13060" max="13060" width="18.5703125" style="3" customWidth="1"/>
    <col min="13061" max="13061" width="12.42578125" style="3" customWidth="1"/>
    <col min="13062" max="13062" width="16.42578125" style="3" customWidth="1"/>
    <col min="13063" max="13063" width="17" style="3" customWidth="1"/>
    <col min="13064" max="13064" width="19.28515625" style="3" customWidth="1"/>
    <col min="13065" max="13065" width="20.7109375" style="3" customWidth="1"/>
    <col min="13066" max="13066" width="14" style="3" customWidth="1"/>
    <col min="13067" max="13312" width="9.140625" style="3"/>
    <col min="13313" max="13313" width="18.140625" style="3" customWidth="1"/>
    <col min="13314" max="13314" width="22.140625" style="3" bestFit="1" customWidth="1"/>
    <col min="13315" max="13315" width="19" style="3" customWidth="1"/>
    <col min="13316" max="13316" width="18.5703125" style="3" customWidth="1"/>
    <col min="13317" max="13317" width="12.42578125" style="3" customWidth="1"/>
    <col min="13318" max="13318" width="16.42578125" style="3" customWidth="1"/>
    <col min="13319" max="13319" width="17" style="3" customWidth="1"/>
    <col min="13320" max="13320" width="19.28515625" style="3" customWidth="1"/>
    <col min="13321" max="13321" width="20.7109375" style="3" customWidth="1"/>
    <col min="13322" max="13322" width="14" style="3" customWidth="1"/>
    <col min="13323" max="13568" width="9.140625" style="3"/>
    <col min="13569" max="13569" width="18.140625" style="3" customWidth="1"/>
    <col min="13570" max="13570" width="22.140625" style="3" bestFit="1" customWidth="1"/>
    <col min="13571" max="13571" width="19" style="3" customWidth="1"/>
    <col min="13572" max="13572" width="18.5703125" style="3" customWidth="1"/>
    <col min="13573" max="13573" width="12.42578125" style="3" customWidth="1"/>
    <col min="13574" max="13574" width="16.42578125" style="3" customWidth="1"/>
    <col min="13575" max="13575" width="17" style="3" customWidth="1"/>
    <col min="13576" max="13576" width="19.28515625" style="3" customWidth="1"/>
    <col min="13577" max="13577" width="20.7109375" style="3" customWidth="1"/>
    <col min="13578" max="13578" width="14" style="3" customWidth="1"/>
    <col min="13579" max="13824" width="9.140625" style="3"/>
    <col min="13825" max="13825" width="18.140625" style="3" customWidth="1"/>
    <col min="13826" max="13826" width="22.140625" style="3" bestFit="1" customWidth="1"/>
    <col min="13827" max="13827" width="19" style="3" customWidth="1"/>
    <col min="13828" max="13828" width="18.5703125" style="3" customWidth="1"/>
    <col min="13829" max="13829" width="12.42578125" style="3" customWidth="1"/>
    <col min="13830" max="13830" width="16.42578125" style="3" customWidth="1"/>
    <col min="13831" max="13831" width="17" style="3" customWidth="1"/>
    <col min="13832" max="13832" width="19.28515625" style="3" customWidth="1"/>
    <col min="13833" max="13833" width="20.7109375" style="3" customWidth="1"/>
    <col min="13834" max="13834" width="14" style="3" customWidth="1"/>
    <col min="13835" max="14080" width="9.140625" style="3"/>
    <col min="14081" max="14081" width="18.140625" style="3" customWidth="1"/>
    <col min="14082" max="14082" width="22.140625" style="3" bestFit="1" customWidth="1"/>
    <col min="14083" max="14083" width="19" style="3" customWidth="1"/>
    <col min="14084" max="14084" width="18.5703125" style="3" customWidth="1"/>
    <col min="14085" max="14085" width="12.42578125" style="3" customWidth="1"/>
    <col min="14086" max="14086" width="16.42578125" style="3" customWidth="1"/>
    <col min="14087" max="14087" width="17" style="3" customWidth="1"/>
    <col min="14088" max="14088" width="19.28515625" style="3" customWidth="1"/>
    <col min="14089" max="14089" width="20.7109375" style="3" customWidth="1"/>
    <col min="14090" max="14090" width="14" style="3" customWidth="1"/>
    <col min="14091" max="14336" width="9.140625" style="3"/>
    <col min="14337" max="14337" width="18.140625" style="3" customWidth="1"/>
    <col min="14338" max="14338" width="22.140625" style="3" bestFit="1" customWidth="1"/>
    <col min="14339" max="14339" width="19" style="3" customWidth="1"/>
    <col min="14340" max="14340" width="18.5703125" style="3" customWidth="1"/>
    <col min="14341" max="14341" width="12.42578125" style="3" customWidth="1"/>
    <col min="14342" max="14342" width="16.42578125" style="3" customWidth="1"/>
    <col min="14343" max="14343" width="17" style="3" customWidth="1"/>
    <col min="14344" max="14344" width="19.28515625" style="3" customWidth="1"/>
    <col min="14345" max="14345" width="20.7109375" style="3" customWidth="1"/>
    <col min="14346" max="14346" width="14" style="3" customWidth="1"/>
    <col min="14347" max="14592" width="9.140625" style="3"/>
    <col min="14593" max="14593" width="18.140625" style="3" customWidth="1"/>
    <col min="14594" max="14594" width="22.140625" style="3" bestFit="1" customWidth="1"/>
    <col min="14595" max="14595" width="19" style="3" customWidth="1"/>
    <col min="14596" max="14596" width="18.5703125" style="3" customWidth="1"/>
    <col min="14597" max="14597" width="12.42578125" style="3" customWidth="1"/>
    <col min="14598" max="14598" width="16.42578125" style="3" customWidth="1"/>
    <col min="14599" max="14599" width="17" style="3" customWidth="1"/>
    <col min="14600" max="14600" width="19.28515625" style="3" customWidth="1"/>
    <col min="14601" max="14601" width="20.7109375" style="3" customWidth="1"/>
    <col min="14602" max="14602" width="14" style="3" customWidth="1"/>
    <col min="14603" max="14848" width="9.140625" style="3"/>
    <col min="14849" max="14849" width="18.140625" style="3" customWidth="1"/>
    <col min="14850" max="14850" width="22.140625" style="3" bestFit="1" customWidth="1"/>
    <col min="14851" max="14851" width="19" style="3" customWidth="1"/>
    <col min="14852" max="14852" width="18.5703125" style="3" customWidth="1"/>
    <col min="14853" max="14853" width="12.42578125" style="3" customWidth="1"/>
    <col min="14854" max="14854" width="16.42578125" style="3" customWidth="1"/>
    <col min="14855" max="14855" width="17" style="3" customWidth="1"/>
    <col min="14856" max="14856" width="19.28515625" style="3" customWidth="1"/>
    <col min="14857" max="14857" width="20.7109375" style="3" customWidth="1"/>
    <col min="14858" max="14858" width="14" style="3" customWidth="1"/>
    <col min="14859" max="15104" width="9.140625" style="3"/>
    <col min="15105" max="15105" width="18.140625" style="3" customWidth="1"/>
    <col min="15106" max="15106" width="22.140625" style="3" bestFit="1" customWidth="1"/>
    <col min="15107" max="15107" width="19" style="3" customWidth="1"/>
    <col min="15108" max="15108" width="18.5703125" style="3" customWidth="1"/>
    <col min="15109" max="15109" width="12.42578125" style="3" customWidth="1"/>
    <col min="15110" max="15110" width="16.42578125" style="3" customWidth="1"/>
    <col min="15111" max="15111" width="17" style="3" customWidth="1"/>
    <col min="15112" max="15112" width="19.28515625" style="3" customWidth="1"/>
    <col min="15113" max="15113" width="20.7109375" style="3" customWidth="1"/>
    <col min="15114" max="15114" width="14" style="3" customWidth="1"/>
    <col min="15115" max="15360" width="9.140625" style="3"/>
    <col min="15361" max="15361" width="18.140625" style="3" customWidth="1"/>
    <col min="15362" max="15362" width="22.140625" style="3" bestFit="1" customWidth="1"/>
    <col min="15363" max="15363" width="19" style="3" customWidth="1"/>
    <col min="15364" max="15364" width="18.5703125" style="3" customWidth="1"/>
    <col min="15365" max="15365" width="12.42578125" style="3" customWidth="1"/>
    <col min="15366" max="15366" width="16.42578125" style="3" customWidth="1"/>
    <col min="15367" max="15367" width="17" style="3" customWidth="1"/>
    <col min="15368" max="15368" width="19.28515625" style="3" customWidth="1"/>
    <col min="15369" max="15369" width="20.7109375" style="3" customWidth="1"/>
    <col min="15370" max="15370" width="14" style="3" customWidth="1"/>
    <col min="15371" max="15616" width="9.140625" style="3"/>
    <col min="15617" max="15617" width="18.140625" style="3" customWidth="1"/>
    <col min="15618" max="15618" width="22.140625" style="3" bestFit="1" customWidth="1"/>
    <col min="15619" max="15619" width="19" style="3" customWidth="1"/>
    <col min="15620" max="15620" width="18.5703125" style="3" customWidth="1"/>
    <col min="15621" max="15621" width="12.42578125" style="3" customWidth="1"/>
    <col min="15622" max="15622" width="16.42578125" style="3" customWidth="1"/>
    <col min="15623" max="15623" width="17" style="3" customWidth="1"/>
    <col min="15624" max="15624" width="19.28515625" style="3" customWidth="1"/>
    <col min="15625" max="15625" width="20.7109375" style="3" customWidth="1"/>
    <col min="15626" max="15626" width="14" style="3" customWidth="1"/>
    <col min="15627" max="15872" width="9.140625" style="3"/>
    <col min="15873" max="15873" width="18.140625" style="3" customWidth="1"/>
    <col min="15874" max="15874" width="22.140625" style="3" bestFit="1" customWidth="1"/>
    <col min="15875" max="15875" width="19" style="3" customWidth="1"/>
    <col min="15876" max="15876" width="18.5703125" style="3" customWidth="1"/>
    <col min="15877" max="15877" width="12.42578125" style="3" customWidth="1"/>
    <col min="15878" max="15878" width="16.42578125" style="3" customWidth="1"/>
    <col min="15879" max="15879" width="17" style="3" customWidth="1"/>
    <col min="15880" max="15880" width="19.28515625" style="3" customWidth="1"/>
    <col min="15881" max="15881" width="20.7109375" style="3" customWidth="1"/>
    <col min="15882" max="15882" width="14" style="3" customWidth="1"/>
    <col min="15883" max="16128" width="9.140625" style="3"/>
    <col min="16129" max="16129" width="18.140625" style="3" customWidth="1"/>
    <col min="16130" max="16130" width="22.140625" style="3" bestFit="1" customWidth="1"/>
    <col min="16131" max="16131" width="19" style="3" customWidth="1"/>
    <col min="16132" max="16132" width="18.5703125" style="3" customWidth="1"/>
    <col min="16133" max="16133" width="12.42578125" style="3" customWidth="1"/>
    <col min="16134" max="16134" width="16.42578125" style="3" customWidth="1"/>
    <col min="16135" max="16135" width="17" style="3" customWidth="1"/>
    <col min="16136" max="16136" width="19.28515625" style="3" customWidth="1"/>
    <col min="16137" max="16137" width="20.7109375" style="3" customWidth="1"/>
    <col min="16138" max="16138" width="14" style="3" customWidth="1"/>
    <col min="16139" max="16384" width="9.140625" style="3"/>
  </cols>
  <sheetData>
    <row r="2" spans="1:9" ht="13.5" customHeight="1" x14ac:dyDescent="0.2">
      <c r="I2" s="68" t="s">
        <v>86</v>
      </c>
    </row>
    <row r="6" spans="1:9" s="68" customFormat="1" ht="13.5" customHeight="1" x14ac:dyDescent="0.2">
      <c r="A6" s="68" t="s">
        <v>77</v>
      </c>
      <c r="D6" s="78"/>
    </row>
    <row r="7" spans="1:9" ht="13.5" customHeight="1" thickBot="1" x14ac:dyDescent="0.25"/>
    <row r="8" spans="1:9" ht="22.5" customHeight="1" x14ac:dyDescent="0.25">
      <c r="A8" s="56" t="s">
        <v>85</v>
      </c>
      <c r="B8" s="56"/>
      <c r="C8" s="56"/>
      <c r="D8" s="58"/>
      <c r="E8" s="57"/>
      <c r="F8" s="71" t="s">
        <v>71</v>
      </c>
      <c r="G8" s="72"/>
      <c r="H8" s="72"/>
      <c r="I8" s="73"/>
    </row>
    <row r="9" spans="1:9" ht="13.5" customHeight="1" x14ac:dyDescent="0.25">
      <c r="A9" s="56"/>
      <c r="B9" s="56"/>
      <c r="C9" s="1"/>
      <c r="D9" s="2"/>
      <c r="F9" s="50" t="s">
        <v>31</v>
      </c>
      <c r="G9" s="76">
        <f>+-C45</f>
        <v>-1199159.3711626893</v>
      </c>
      <c r="H9" s="70"/>
      <c r="I9" s="62"/>
    </row>
    <row r="10" spans="1:9" ht="13.5" customHeight="1" thickBot="1" x14ac:dyDescent="0.3">
      <c r="A10" s="56" t="s">
        <v>78</v>
      </c>
      <c r="B10" s="56"/>
      <c r="F10" s="50" t="s">
        <v>33</v>
      </c>
      <c r="G10" s="76">
        <f>+I52</f>
        <v>682417.61964782909</v>
      </c>
      <c r="H10" s="70"/>
      <c r="I10" s="62"/>
    </row>
    <row r="11" spans="1:9" ht="13.5" customHeight="1" thickBot="1" x14ac:dyDescent="0.25">
      <c r="A11" s="57"/>
      <c r="B11" s="57"/>
      <c r="F11" s="7" t="s">
        <v>67</v>
      </c>
      <c r="G11" s="77">
        <f>+G9+G10</f>
        <v>-516741.7515148602</v>
      </c>
      <c r="H11" s="70"/>
      <c r="I11" s="62"/>
    </row>
    <row r="12" spans="1:9" ht="13.5" customHeight="1" thickBot="1" x14ac:dyDescent="0.3">
      <c r="A12" s="56" t="s">
        <v>0</v>
      </c>
      <c r="B12" s="56"/>
      <c r="F12" s="50"/>
      <c r="G12" s="76"/>
      <c r="H12" s="70"/>
      <c r="I12" s="62"/>
    </row>
    <row r="13" spans="1:9" ht="13.5" customHeight="1" thickBot="1" x14ac:dyDescent="0.25">
      <c r="A13" s="1" t="s">
        <v>72</v>
      </c>
      <c r="D13" s="5"/>
      <c r="F13" s="7" t="s">
        <v>68</v>
      </c>
      <c r="G13" s="77">
        <f>+G11/6</f>
        <v>-86123.625252476704</v>
      </c>
      <c r="H13" s="74" t="s">
        <v>69</v>
      </c>
      <c r="I13" s="75"/>
    </row>
    <row r="14" spans="1:9" ht="13.5" customHeight="1" x14ac:dyDescent="0.2">
      <c r="D14" s="5"/>
      <c r="G14" s="51"/>
      <c r="I14" s="6"/>
    </row>
    <row r="15" spans="1:9" ht="13.5" customHeight="1" thickBot="1" x14ac:dyDescent="0.25">
      <c r="D15" s="5"/>
      <c r="I15" s="6"/>
    </row>
    <row r="16" spans="1:9" ht="13.5" customHeight="1" thickBot="1" x14ac:dyDescent="0.25">
      <c r="A16" s="7" t="s">
        <v>1</v>
      </c>
      <c r="B16" s="8"/>
      <c r="C16" s="8"/>
      <c r="D16" s="9"/>
      <c r="F16" s="7" t="s">
        <v>2</v>
      </c>
      <c r="G16" s="8"/>
      <c r="H16" s="8"/>
      <c r="I16" s="9"/>
    </row>
    <row r="17" spans="1:10" ht="13.5" customHeight="1" x14ac:dyDescent="0.2">
      <c r="A17" s="10"/>
      <c r="B17" s="10"/>
      <c r="C17" s="11"/>
      <c r="D17" s="12"/>
      <c r="I17" s="6"/>
    </row>
    <row r="18" spans="1:10" ht="13.5" customHeight="1" x14ac:dyDescent="0.2">
      <c r="A18" s="13" t="s">
        <v>41</v>
      </c>
      <c r="B18" s="13"/>
      <c r="C18" s="11"/>
      <c r="D18" s="12"/>
      <c r="F18" s="1" t="s">
        <v>53</v>
      </c>
    </row>
    <row r="19" spans="1:10" ht="13.5" customHeight="1" x14ac:dyDescent="0.2">
      <c r="A19" s="16"/>
      <c r="B19" s="16"/>
      <c r="C19" s="17"/>
      <c r="D19" s="18"/>
    </row>
    <row r="20" spans="1:10" ht="13.5" customHeight="1" x14ac:dyDescent="0.2">
      <c r="A20" s="16" t="s">
        <v>5</v>
      </c>
      <c r="B20" s="16"/>
      <c r="C20" s="20" t="s">
        <v>36</v>
      </c>
      <c r="D20" s="21">
        <v>56000</v>
      </c>
      <c r="G20" s="1"/>
      <c r="H20" s="14" t="s">
        <v>3</v>
      </c>
      <c r="I20" s="15" t="s">
        <v>4</v>
      </c>
    </row>
    <row r="21" spans="1:10" ht="13.5" customHeight="1" x14ac:dyDescent="0.2">
      <c r="A21" s="16" t="s">
        <v>7</v>
      </c>
      <c r="B21" s="16"/>
      <c r="C21" s="20" t="s">
        <v>37</v>
      </c>
      <c r="D21" s="21">
        <v>62023.43</v>
      </c>
      <c r="I21" s="19"/>
    </row>
    <row r="22" spans="1:10" ht="13.5" customHeight="1" x14ac:dyDescent="0.2">
      <c r="A22" s="16" t="s">
        <v>9</v>
      </c>
      <c r="B22" s="16"/>
      <c r="C22" s="20" t="s">
        <v>47</v>
      </c>
      <c r="D22" s="21">
        <v>976572.4299999997</v>
      </c>
      <c r="F22" s="3" t="s">
        <v>6</v>
      </c>
      <c r="H22" s="6"/>
      <c r="I22" s="22">
        <v>118023.43</v>
      </c>
    </row>
    <row r="23" spans="1:10" ht="13.5" customHeight="1" x14ac:dyDescent="0.2">
      <c r="A23" s="16" t="s">
        <v>10</v>
      </c>
      <c r="B23" s="16"/>
      <c r="C23" s="20" t="s">
        <v>38</v>
      </c>
      <c r="D23" s="21">
        <v>141912.30000000002</v>
      </c>
      <c r="E23" s="44"/>
      <c r="F23" s="3" t="s">
        <v>8</v>
      </c>
      <c r="H23" s="6">
        <v>34874.949999999997</v>
      </c>
      <c r="I23" s="22"/>
    </row>
    <row r="24" spans="1:10" ht="13.5" customHeight="1" x14ac:dyDescent="0.2">
      <c r="A24" s="16" t="s">
        <v>12</v>
      </c>
      <c r="B24" s="16"/>
      <c r="C24" s="20" t="s">
        <v>13</v>
      </c>
      <c r="D24" s="21">
        <v>0</v>
      </c>
      <c r="E24" s="44" t="s">
        <v>52</v>
      </c>
      <c r="G24" s="23"/>
      <c r="H24" s="24"/>
      <c r="I24" s="25"/>
    </row>
    <row r="25" spans="1:10" ht="13.5" customHeight="1" x14ac:dyDescent="0.2">
      <c r="A25" s="16" t="s">
        <v>15</v>
      </c>
      <c r="B25" s="16"/>
      <c r="C25" s="20" t="s">
        <v>39</v>
      </c>
      <c r="D25" s="21">
        <v>6050178</v>
      </c>
      <c r="E25" s="44"/>
      <c r="F25" s="3" t="s">
        <v>11</v>
      </c>
      <c r="H25" s="6"/>
      <c r="I25" s="22">
        <v>1694484.7299999997</v>
      </c>
    </row>
    <row r="26" spans="1:10" ht="13.5" customHeight="1" x14ac:dyDescent="0.2">
      <c r="A26" s="16" t="s">
        <v>40</v>
      </c>
      <c r="B26" s="16"/>
      <c r="C26" s="20" t="s">
        <v>56</v>
      </c>
      <c r="D26" s="21">
        <v>0</v>
      </c>
      <c r="E26" s="44" t="s">
        <v>52</v>
      </c>
      <c r="F26" s="3" t="s">
        <v>14</v>
      </c>
      <c r="H26" s="6">
        <v>945045.76409999991</v>
      </c>
      <c r="I26" s="22"/>
    </row>
    <row r="27" spans="1:10" ht="13.5" customHeight="1" thickBot="1" x14ac:dyDescent="0.25">
      <c r="A27" s="16"/>
      <c r="B27" s="16"/>
      <c r="C27" s="20"/>
      <c r="D27" s="21"/>
      <c r="H27" s="6"/>
      <c r="I27" s="22"/>
    </row>
    <row r="28" spans="1:10" ht="13.5" customHeight="1" thickBot="1" x14ac:dyDescent="0.25">
      <c r="A28" s="26" t="s">
        <v>18</v>
      </c>
      <c r="B28" s="27"/>
      <c r="C28" s="28"/>
      <c r="D28" s="29">
        <f>+SUM(D20:D27)</f>
        <v>7286686.1600000001</v>
      </c>
      <c r="F28" s="3" t="s">
        <v>16</v>
      </c>
      <c r="H28" s="6">
        <v>5059007.5957000013</v>
      </c>
      <c r="I28" s="25"/>
    </row>
    <row r="29" spans="1:10" ht="13.5" customHeight="1" x14ac:dyDescent="0.2">
      <c r="A29" s="16"/>
      <c r="B29" s="16"/>
      <c r="C29" s="30"/>
      <c r="D29" s="31"/>
      <c r="F29" s="3" t="s">
        <v>17</v>
      </c>
      <c r="H29" s="6"/>
      <c r="I29" s="22">
        <v>5039751.088646776</v>
      </c>
      <c r="J29" s="44"/>
    </row>
    <row r="30" spans="1:10" ht="13.5" customHeight="1" x14ac:dyDescent="0.2">
      <c r="A30" s="13" t="s">
        <v>42</v>
      </c>
      <c r="B30" s="13"/>
      <c r="C30" s="30"/>
      <c r="D30" s="31"/>
      <c r="H30" s="6"/>
      <c r="I30" s="22"/>
      <c r="J30" s="44"/>
    </row>
    <row r="31" spans="1:10" ht="13.5" customHeight="1" x14ac:dyDescent="0.2">
      <c r="A31" s="16"/>
      <c r="B31" s="16"/>
      <c r="C31" s="17"/>
      <c r="D31" s="17"/>
      <c r="F31" s="3" t="s">
        <v>19</v>
      </c>
      <c r="H31" s="6"/>
      <c r="I31" s="22">
        <v>35492337.878099099</v>
      </c>
      <c r="J31" s="44" t="s">
        <v>50</v>
      </c>
    </row>
    <row r="32" spans="1:10" ht="13.5" customHeight="1" x14ac:dyDescent="0.2">
      <c r="A32" s="16" t="s">
        <v>20</v>
      </c>
      <c r="B32" s="16"/>
      <c r="C32" s="20" t="s">
        <v>43</v>
      </c>
      <c r="D32" s="32">
        <v>4428595.3500000006</v>
      </c>
      <c r="F32" s="3" t="s">
        <v>35</v>
      </c>
      <c r="H32" s="6">
        <v>33420893.590337228</v>
      </c>
      <c r="I32" s="22"/>
      <c r="J32" s="44" t="s">
        <v>51</v>
      </c>
    </row>
    <row r="33" spans="1:14" ht="13.5" customHeight="1" x14ac:dyDescent="0.2">
      <c r="A33" s="16" t="s">
        <v>22</v>
      </c>
      <c r="B33" s="16"/>
      <c r="C33" s="20" t="s">
        <v>44</v>
      </c>
      <c r="D33" s="32">
        <v>306041.15000000002</v>
      </c>
      <c r="H33" s="6"/>
      <c r="I33" s="22"/>
      <c r="J33" s="44"/>
      <c r="N33" s="23"/>
    </row>
    <row r="34" spans="1:14" ht="13.5" customHeight="1" x14ac:dyDescent="0.2">
      <c r="A34" s="16" t="s">
        <v>23</v>
      </c>
      <c r="B34" s="16"/>
      <c r="C34" s="20" t="s">
        <v>45</v>
      </c>
      <c r="D34" s="32">
        <v>321189.59570000001</v>
      </c>
      <c r="F34" s="3" t="s">
        <v>21</v>
      </c>
      <c r="H34" s="24">
        <f>+SUM(H22:H32)</f>
        <v>39459821.900137231</v>
      </c>
      <c r="I34" s="24">
        <f>+SUM(I22:I32)</f>
        <v>42344597.126745872</v>
      </c>
      <c r="N34" s="23"/>
    </row>
    <row r="35" spans="1:14" ht="13.5" customHeight="1" thickBot="1" x14ac:dyDescent="0.25">
      <c r="A35" s="16" t="s">
        <v>25</v>
      </c>
      <c r="B35" s="16"/>
      <c r="C35" s="20" t="s">
        <v>46</v>
      </c>
      <c r="D35" s="21">
        <v>3181.5</v>
      </c>
      <c r="H35" s="6"/>
      <c r="I35" s="6"/>
    </row>
    <row r="36" spans="1:14" ht="13.5" customHeight="1" thickBot="1" x14ac:dyDescent="0.25">
      <c r="A36" s="16" t="s">
        <v>48</v>
      </c>
      <c r="B36" s="16"/>
      <c r="C36" s="20" t="s">
        <v>49</v>
      </c>
      <c r="D36" s="21">
        <v>0</v>
      </c>
      <c r="F36" s="7" t="s">
        <v>24</v>
      </c>
      <c r="G36" s="33"/>
      <c r="H36" s="34">
        <f>+I34-H34</f>
        <v>2884775.2266086414</v>
      </c>
    </row>
    <row r="37" spans="1:14" ht="13.5" customHeight="1" thickBot="1" x14ac:dyDescent="0.25">
      <c r="A37" s="16"/>
      <c r="B37" s="16"/>
      <c r="C37" s="20"/>
      <c r="D37" s="21"/>
    </row>
    <row r="38" spans="1:14" ht="13.5" customHeight="1" thickBot="1" x14ac:dyDescent="0.25">
      <c r="A38" s="26" t="s">
        <v>18</v>
      </c>
      <c r="B38" s="27"/>
      <c r="C38" s="28"/>
      <c r="D38" s="29">
        <f>+SUM(D32:D37)</f>
        <v>5059007.5957000013</v>
      </c>
      <c r="F38" s="35" t="s">
        <v>26</v>
      </c>
      <c r="G38" s="49" t="s">
        <v>27</v>
      </c>
      <c r="H38" s="49" t="s">
        <v>55</v>
      </c>
      <c r="I38" s="49" t="s">
        <v>29</v>
      </c>
    </row>
    <row r="39" spans="1:14" ht="13.5" customHeight="1" x14ac:dyDescent="0.2">
      <c r="A39" s="38"/>
      <c r="B39" s="38"/>
      <c r="C39" s="30"/>
      <c r="D39" s="31"/>
      <c r="F39" s="36">
        <v>43466</v>
      </c>
      <c r="G39" s="6">
        <f>+H36/12</f>
        <v>240397.93555072011</v>
      </c>
      <c r="H39" s="37">
        <v>0.49490000000000001</v>
      </c>
      <c r="I39" s="6">
        <f>+G39*H39</f>
        <v>118972.93830405138</v>
      </c>
    </row>
    <row r="40" spans="1:14" ht="13.5" customHeight="1" thickBot="1" x14ac:dyDescent="0.25">
      <c r="A40" s="16"/>
      <c r="B40" s="16"/>
      <c r="C40" s="11"/>
      <c r="D40" s="12"/>
      <c r="F40" s="36">
        <v>43497</v>
      </c>
      <c r="G40" s="39">
        <f>+G39</f>
        <v>240397.93555072011</v>
      </c>
      <c r="H40" s="37">
        <v>0.44059999999999999</v>
      </c>
      <c r="I40" s="6">
        <f t="shared" ref="I40:I50" si="0">+G40*H40</f>
        <v>105919.33040364728</v>
      </c>
    </row>
    <row r="41" spans="1:14" ht="13.5" customHeight="1" thickBot="1" x14ac:dyDescent="0.25">
      <c r="A41" s="40" t="s">
        <v>30</v>
      </c>
      <c r="B41" s="41"/>
      <c r="C41" s="42"/>
      <c r="D41" s="48">
        <f>+D28-D38</f>
        <v>2227678.5642999988</v>
      </c>
      <c r="F41" s="36">
        <v>43525</v>
      </c>
      <c r="G41" s="39">
        <f t="shared" ref="G41:G50" si="1">+G40</f>
        <v>240397.93555072011</v>
      </c>
      <c r="H41" s="37">
        <v>0.37619999999999998</v>
      </c>
      <c r="I41" s="6">
        <f t="shared" si="0"/>
        <v>90437.703354180907</v>
      </c>
    </row>
    <row r="42" spans="1:14" ht="13.5" customHeight="1" x14ac:dyDescent="0.2">
      <c r="F42" s="36">
        <v>43556</v>
      </c>
      <c r="G42" s="39">
        <f t="shared" si="1"/>
        <v>240397.93555072011</v>
      </c>
      <c r="H42" s="37">
        <v>0.33040000000000003</v>
      </c>
      <c r="I42" s="6">
        <f t="shared" si="0"/>
        <v>79427.47790595793</v>
      </c>
    </row>
    <row r="43" spans="1:14" ht="13.5" customHeight="1" x14ac:dyDescent="0.2">
      <c r="A43" s="23" t="s">
        <v>28</v>
      </c>
      <c r="B43" s="43">
        <v>0.5383</v>
      </c>
      <c r="D43" s="3"/>
      <c r="F43" s="36">
        <v>43586</v>
      </c>
      <c r="G43" s="39">
        <f t="shared" si="1"/>
        <v>240397.93555072011</v>
      </c>
      <c r="H43" s="37">
        <v>0.29089999999999999</v>
      </c>
      <c r="I43" s="6">
        <f t="shared" si="0"/>
        <v>69931.759451704478</v>
      </c>
    </row>
    <row r="44" spans="1:14" ht="13.5" customHeight="1" x14ac:dyDescent="0.2">
      <c r="C44" s="4"/>
      <c r="D44" s="3"/>
      <c r="F44" s="36">
        <v>43617</v>
      </c>
      <c r="G44" s="39">
        <f t="shared" si="1"/>
        <v>240397.93555072011</v>
      </c>
      <c r="H44" s="37">
        <v>0.25679999999999997</v>
      </c>
      <c r="I44" s="6">
        <f t="shared" si="0"/>
        <v>61734.189849424918</v>
      </c>
    </row>
    <row r="45" spans="1:14" ht="13.5" customHeight="1" x14ac:dyDescent="0.2">
      <c r="A45" s="54" t="s">
        <v>31</v>
      </c>
      <c r="B45" s="35"/>
      <c r="C45" s="45">
        <f>+B43*D41</f>
        <v>1199159.3711626893</v>
      </c>
      <c r="D45" s="55" t="s">
        <v>32</v>
      </c>
      <c r="F45" s="36">
        <v>43647</v>
      </c>
      <c r="G45" s="39">
        <f t="shared" si="1"/>
        <v>240397.93555072011</v>
      </c>
      <c r="H45" s="37">
        <v>0.22969999999999999</v>
      </c>
      <c r="I45" s="6">
        <f t="shared" si="0"/>
        <v>55219.405796000407</v>
      </c>
    </row>
    <row r="46" spans="1:14" ht="13.5" customHeight="1" thickBot="1" x14ac:dyDescent="0.25">
      <c r="C46" s="4"/>
      <c r="D46" s="3"/>
      <c r="F46" s="36">
        <v>43678</v>
      </c>
      <c r="G46" s="39">
        <f t="shared" si="1"/>
        <v>240397.93555072011</v>
      </c>
      <c r="H46" s="37">
        <v>0.183</v>
      </c>
      <c r="I46" s="6">
        <f t="shared" si="0"/>
        <v>43992.822205781777</v>
      </c>
    </row>
    <row r="47" spans="1:14" ht="13.5" customHeight="1" x14ac:dyDescent="0.2">
      <c r="A47" s="60" t="s">
        <v>61</v>
      </c>
      <c r="B47" s="61"/>
      <c r="C47" s="4"/>
      <c r="D47" s="3"/>
      <c r="F47" s="36">
        <v>43709</v>
      </c>
      <c r="G47" s="39">
        <f t="shared" si="1"/>
        <v>240397.93555072011</v>
      </c>
      <c r="H47" s="37">
        <v>0.1172</v>
      </c>
      <c r="I47" s="6">
        <f t="shared" si="0"/>
        <v>28174.638046544398</v>
      </c>
    </row>
    <row r="48" spans="1:14" ht="13.5" customHeight="1" x14ac:dyDescent="0.2">
      <c r="A48" s="50" t="s">
        <v>62</v>
      </c>
      <c r="B48" s="62"/>
      <c r="D48" s="23"/>
      <c r="F48" s="36">
        <v>43739</v>
      </c>
      <c r="G48" s="39">
        <f t="shared" si="1"/>
        <v>240397.93555072011</v>
      </c>
      <c r="H48" s="37">
        <v>8.1600000000000006E-2</v>
      </c>
      <c r="I48" s="6">
        <f t="shared" si="0"/>
        <v>19616.471540938761</v>
      </c>
    </row>
    <row r="49" spans="1:9" ht="13.5" customHeight="1" thickBot="1" x14ac:dyDescent="0.25">
      <c r="A49" s="63" t="s">
        <v>63</v>
      </c>
      <c r="B49" s="64"/>
      <c r="F49" s="36">
        <v>43770</v>
      </c>
      <c r="G49" s="39">
        <f t="shared" si="1"/>
        <v>240397.93555072011</v>
      </c>
      <c r="H49" s="37">
        <v>3.7400000000000003E-2</v>
      </c>
      <c r="I49" s="6">
        <f t="shared" si="0"/>
        <v>8990.8827895969334</v>
      </c>
    </row>
    <row r="50" spans="1:9" ht="13.5" customHeight="1" x14ac:dyDescent="0.2">
      <c r="F50" s="36">
        <v>43800</v>
      </c>
      <c r="G50" s="39">
        <f t="shared" si="1"/>
        <v>240397.93555072011</v>
      </c>
      <c r="H50" s="37">
        <v>0</v>
      </c>
      <c r="I50" s="6">
        <f t="shared" si="0"/>
        <v>0</v>
      </c>
    </row>
    <row r="51" spans="1:9" ht="13.5" customHeight="1" x14ac:dyDescent="0.2">
      <c r="F51" s="6"/>
      <c r="I51" s="6"/>
    </row>
    <row r="52" spans="1:9" ht="13.5" customHeight="1" x14ac:dyDescent="0.2">
      <c r="A52" s="67" t="s">
        <v>54</v>
      </c>
      <c r="F52" s="24" t="s">
        <v>21</v>
      </c>
      <c r="G52" s="46">
        <f>+SUM(G39:G50)</f>
        <v>2884775.226608641</v>
      </c>
      <c r="H52" s="54" t="s">
        <v>33</v>
      </c>
      <c r="I52" s="47">
        <f>+SUM(I39:I50)</f>
        <v>682417.61964782909</v>
      </c>
    </row>
    <row r="53" spans="1:9" ht="13.5" customHeight="1" x14ac:dyDescent="0.2">
      <c r="A53" s="68"/>
      <c r="F53" s="6"/>
      <c r="I53" s="59" t="s">
        <v>34</v>
      </c>
    </row>
    <row r="54" spans="1:9" ht="13.5" customHeight="1" thickBot="1" x14ac:dyDescent="0.25">
      <c r="A54" s="69" t="s">
        <v>73</v>
      </c>
      <c r="F54" s="6"/>
      <c r="I54" s="44"/>
    </row>
    <row r="55" spans="1:9" s="52" customFormat="1" ht="13.5" customHeight="1" x14ac:dyDescent="0.2">
      <c r="A55" s="69" t="s">
        <v>74</v>
      </c>
      <c r="D55" s="53"/>
      <c r="F55" s="65" t="s">
        <v>64</v>
      </c>
      <c r="G55" s="66"/>
    </row>
    <row r="56" spans="1:9" ht="13.5" customHeight="1" x14ac:dyDescent="0.2">
      <c r="A56" s="69" t="s">
        <v>75</v>
      </c>
      <c r="F56" s="50" t="s">
        <v>65</v>
      </c>
      <c r="G56" s="62"/>
    </row>
    <row r="57" spans="1:9" ht="13.5" customHeight="1" thickBot="1" x14ac:dyDescent="0.25">
      <c r="A57" s="68" t="s">
        <v>76</v>
      </c>
      <c r="F57" s="63" t="s">
        <v>66</v>
      </c>
      <c r="G57" s="64"/>
    </row>
    <row r="61" spans="1:9" ht="13.5" customHeight="1" x14ac:dyDescent="0.2">
      <c r="E61" s="23"/>
    </row>
  </sheetData>
  <mergeCells count="1">
    <mergeCell ref="F8:I8"/>
  </mergeCells>
  <pageMargins left="0.23622047244094491" right="0.27559055118110237" top="0.43307086614173229" bottom="0.98425196850393704" header="0" footer="0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23C2-440A-4458-B1E0-289708252DF6}">
  <dimension ref="A1:A20"/>
  <sheetViews>
    <sheetView workbookViewId="0">
      <selection activeCell="H10" sqref="H10"/>
    </sheetView>
  </sheetViews>
  <sheetFormatPr baseColWidth="10" defaultRowHeight="12.75" x14ac:dyDescent="0.2"/>
  <sheetData>
    <row r="1" spans="1:1" x14ac:dyDescent="0.2">
      <c r="A1" s="79" t="s">
        <v>79</v>
      </c>
    </row>
    <row r="2" spans="1:1" x14ac:dyDescent="0.2">
      <c r="A2" s="79"/>
    </row>
    <row r="3" spans="1:1" x14ac:dyDescent="0.2">
      <c r="A3" s="79" t="s">
        <v>80</v>
      </c>
    </row>
    <row r="5" spans="1:1" x14ac:dyDescent="0.2">
      <c r="A5" t="s">
        <v>81</v>
      </c>
    </row>
    <row r="7" spans="1:1" x14ac:dyDescent="0.2">
      <c r="A7" t="s">
        <v>57</v>
      </c>
    </row>
    <row r="9" spans="1:1" x14ac:dyDescent="0.2">
      <c r="A9" t="s">
        <v>58</v>
      </c>
    </row>
    <row r="11" spans="1:1" x14ac:dyDescent="0.2">
      <c r="A11" t="s">
        <v>59</v>
      </c>
    </row>
    <row r="12" spans="1:1" x14ac:dyDescent="0.2">
      <c r="A12" t="s">
        <v>82</v>
      </c>
    </row>
    <row r="14" spans="1:1" x14ac:dyDescent="0.2">
      <c r="A14" t="s">
        <v>83</v>
      </c>
    </row>
    <row r="16" spans="1:1" x14ac:dyDescent="0.2">
      <c r="A16" t="s">
        <v>84</v>
      </c>
    </row>
    <row r="18" spans="1:1" x14ac:dyDescent="0.2">
      <c r="A18" t="s">
        <v>70</v>
      </c>
    </row>
    <row r="20" spans="1:1" x14ac:dyDescent="0.2">
      <c r="A2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AXI</vt:lpstr>
      <vt:lpstr>ACLARACIONES</vt:lpstr>
      <vt:lpstr>AXI!Área_de_impresión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Pablo;Manzur</dc:creator>
  <cp:lastModifiedBy>usuario</cp:lastModifiedBy>
  <dcterms:created xsi:type="dcterms:W3CDTF">2020-07-11T16:19:08Z</dcterms:created>
  <dcterms:modified xsi:type="dcterms:W3CDTF">2020-07-13T02:03:18Z</dcterms:modified>
</cp:coreProperties>
</file>